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fileSharing readOnlyRecommended="1"/>
  <workbookPr/>
  <mc:AlternateContent xmlns:mc="http://schemas.openxmlformats.org/markup-compatibility/2006">
    <mc:Choice Requires="x15">
      <x15ac:absPath xmlns:x15ac="http://schemas.microsoft.com/office/spreadsheetml/2010/11/ac" url="D:\Eigenaar\Bureaublad\"/>
    </mc:Choice>
  </mc:AlternateContent>
  <xr:revisionPtr revIDLastSave="0" documentId="13_ncr:1_{79716B86-C854-4EC0-8B09-B0EC6863CB1F}" xr6:coauthVersionLast="47" xr6:coauthVersionMax="47" xr10:uidLastSave="{00000000-0000-0000-0000-000000000000}"/>
  <workbookProtection workbookAlgorithmName="SHA-512" workbookHashValue="7agFT6iKjAt4FOlj7V3wpY00blWfEhg1sHqJCt3Bk3t/V9sBF4wQ0kbnvLTGRFToTFqegZIWY7D0pmJj13Svgw==" workbookSaltValue="uuKFWLyb7IzOGAvfkC4SEg==" workbookSpinCount="100000" lockStructure="1"/>
  <bookViews>
    <workbookView xWindow="-120" yWindow="-120" windowWidth="29040" windowHeight="15720" tabRatio="601" activeTab="2" xr2:uid="{00000000-000D-0000-FFFF-FFFF00000000}"/>
  </bookViews>
  <sheets>
    <sheet name="Speed entry" sheetId="6" r:id="rId1"/>
    <sheet name="Totaal Raad" sheetId="2" r:id="rId2"/>
    <sheet name="Begr wijz Collge" sheetId="1" r:id="rId3"/>
    <sheet name="Grootboeknummers" sheetId="3" r:id="rId4"/>
    <sheet name="Kostensoorten" sheetId="7" r:id="rId5"/>
    <sheet name="Taken" sheetId="4" r:id="rId6"/>
  </sheets>
  <definedNames>
    <definedName name="_xlnm._FilterDatabase" localSheetId="2" hidden="1">'Begr wijz Collge'!$A$2:$Q$6</definedName>
    <definedName name="_xlnm._FilterDatabase" localSheetId="3" hidden="1">Grootboeknummers!$A$4:$N$624</definedName>
    <definedName name="_xlnm._FilterDatabase" localSheetId="0" hidden="1">'Speed entry'!$A$1:$Q$2</definedName>
    <definedName name="_xlnm.Print_Area" localSheetId="2">'Begr wijz Collge'!$A$2:$Q$27</definedName>
    <definedName name="_xlnm.Print_Area" localSheetId="3">Grootboeknummers!$A$1:$N$2</definedName>
    <definedName name="_xlnm.Print_Area" localSheetId="5">Taken!$A$177:$I$228</definedName>
    <definedName name="_xlnm.Print_Area" localSheetId="1">'Totaal Raad'!$E$1:$AB$50</definedName>
    <definedName name="_xlnm.Print_Titles" localSheetId="2">'Begr wijz Collge'!$2:$2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 i="1" l="1"/>
  <c r="B5" i="6"/>
  <c r="D5" i="6"/>
  <c r="F5" i="6"/>
  <c r="G5" i="6"/>
  <c r="I5" i="6"/>
  <c r="K5" i="6"/>
  <c r="M5" i="6"/>
  <c r="O5" i="6"/>
  <c r="Q5" i="6"/>
  <c r="B3" i="6" l="1"/>
  <c r="D3" i="6"/>
  <c r="F3" i="6"/>
  <c r="G3" i="6"/>
  <c r="I3" i="6"/>
  <c r="K3" i="6"/>
  <c r="M3" i="6"/>
  <c r="O3" i="6"/>
  <c r="Q3" i="6"/>
  <c r="B4" i="6"/>
  <c r="D4" i="6"/>
  <c r="F4" i="6"/>
  <c r="G4" i="6"/>
  <c r="I4" i="6"/>
  <c r="K4" i="6"/>
  <c r="M4" i="6"/>
  <c r="O4" i="6"/>
  <c r="Q4" i="6"/>
  <c r="C4" i="1"/>
  <c r="D4" i="1"/>
  <c r="G4" i="1"/>
  <c r="J4" i="1"/>
  <c r="K4" i="1"/>
  <c r="E3" i="6" s="1"/>
  <c r="C5" i="1"/>
  <c r="D5" i="1"/>
  <c r="G5" i="1"/>
  <c r="J5" i="1"/>
  <c r="K5" i="1"/>
  <c r="E4" i="6" s="1"/>
  <c r="C6" i="1"/>
  <c r="D6" i="1"/>
  <c r="G6" i="1"/>
  <c r="J6" i="1"/>
  <c r="E5" i="6"/>
  <c r="D3" i="1" l="1"/>
  <c r="C3" i="1"/>
  <c r="J3" i="1" l="1"/>
  <c r="K3" i="1"/>
  <c r="N42" i="1" s="1"/>
  <c r="M42" i="1" l="1"/>
  <c r="M37" i="1"/>
  <c r="N41" i="1"/>
  <c r="N37" i="1"/>
  <c r="M41" i="1"/>
  <c r="Q2" i="6"/>
  <c r="O2" i="6"/>
  <c r="M2" i="6"/>
  <c r="K2" i="6"/>
  <c r="I2" i="6"/>
  <c r="G2" i="6"/>
  <c r="F2" i="6"/>
  <c r="D2" i="6"/>
  <c r="B2" i="6"/>
  <c r="E2" i="6"/>
  <c r="G3" i="1" l="1"/>
  <c r="O44" i="2" l="1"/>
  <c r="AA44" i="2"/>
  <c r="W44" i="2"/>
  <c r="S44" i="2"/>
  <c r="K44" i="2"/>
  <c r="N2" i="1"/>
  <c r="N3" i="2" s="1"/>
  <c r="Q56" i="1"/>
  <c r="Q68" i="1"/>
  <c r="Q67" i="1"/>
  <c r="Q62" i="1"/>
  <c r="Q61" i="1"/>
  <c r="Q59" i="1"/>
  <c r="Q57" i="1"/>
  <c r="Q51" i="1"/>
  <c r="M51" i="1"/>
  <c r="M61" i="1"/>
  <c r="M68" i="1"/>
  <c r="M67" i="1"/>
  <c r="N62" i="1"/>
  <c r="M62" i="1"/>
  <c r="N61" i="1"/>
  <c r="M57" i="1"/>
  <c r="M56" i="1"/>
  <c r="N56" i="1"/>
  <c r="N68" i="1"/>
  <c r="N67" i="1"/>
  <c r="O67" i="1"/>
  <c r="P67" i="1"/>
  <c r="O62" i="1"/>
  <c r="P62" i="1"/>
  <c r="O61" i="1"/>
  <c r="P61" i="1"/>
  <c r="P59" i="1"/>
  <c r="O59" i="1"/>
  <c r="N59" i="1"/>
  <c r="M59" i="1"/>
  <c r="J3" i="2"/>
  <c r="O51" i="1"/>
  <c r="N51" i="1"/>
  <c r="P51" i="1"/>
  <c r="P68" i="1"/>
  <c r="P57" i="1"/>
  <c r="P56" i="1"/>
  <c r="O68" i="1"/>
  <c r="O57" i="1"/>
  <c r="O56" i="1"/>
  <c r="N57" i="1"/>
  <c r="N52" i="1"/>
  <c r="AB51" i="2" l="1"/>
  <c r="AC51" i="2" s="1"/>
  <c r="X51" i="2"/>
  <c r="Y51" i="2" s="1"/>
  <c r="T51" i="2"/>
  <c r="U51" i="2" s="1"/>
  <c r="P51" i="2"/>
  <c r="Q51" i="2" s="1"/>
  <c r="O2" i="1"/>
  <c r="M52" i="1"/>
  <c r="M53" i="1" s="1"/>
  <c r="P41" i="1"/>
  <c r="O43" i="1"/>
  <c r="O52" i="1"/>
  <c r="O53" i="1" s="1"/>
  <c r="N43" i="1"/>
  <c r="N31" i="1" s="1"/>
  <c r="Q41" i="1"/>
  <c r="O41" i="1"/>
  <c r="P52" i="1"/>
  <c r="P53" i="1" s="1"/>
  <c r="Q43" i="1"/>
  <c r="Q52" i="1"/>
  <c r="Q53" i="1" s="1"/>
  <c r="M43" i="1"/>
  <c r="M31" i="1" s="1"/>
  <c r="P43" i="1"/>
  <c r="O63" i="1"/>
  <c r="N58" i="1"/>
  <c r="P34" i="2"/>
  <c r="Q34" i="2" s="1"/>
  <c r="M58" i="1"/>
  <c r="M69" i="1"/>
  <c r="Q69" i="1"/>
  <c r="P69" i="1"/>
  <c r="O58" i="1"/>
  <c r="Q63" i="1"/>
  <c r="N29" i="2"/>
  <c r="O29" i="2" s="1"/>
  <c r="L12" i="2"/>
  <c r="M12" i="2" s="1"/>
  <c r="Z16" i="2"/>
  <c r="AA16" i="2" s="1"/>
  <c r="N53" i="1"/>
  <c r="P58" i="1"/>
  <c r="N69" i="1"/>
  <c r="P19" i="2"/>
  <c r="Q19" i="2" s="1"/>
  <c r="N10" i="2"/>
  <c r="O10" i="2" s="1"/>
  <c r="Z19" i="2"/>
  <c r="AA19" i="2" s="1"/>
  <c r="L15" i="2"/>
  <c r="M15" i="2" s="1"/>
  <c r="T6" i="2"/>
  <c r="U6" i="2" s="1"/>
  <c r="T12" i="2"/>
  <c r="U12" i="2" s="1"/>
  <c r="P36" i="2"/>
  <c r="Q36" i="2" s="1"/>
  <c r="N16" i="2"/>
  <c r="O16" i="2" s="1"/>
  <c r="X15" i="2"/>
  <c r="Y15" i="2" s="1"/>
  <c r="P7" i="2"/>
  <c r="Q7" i="2" s="1"/>
  <c r="J15" i="2"/>
  <c r="K15" i="2" s="1"/>
  <c r="L9" i="2"/>
  <c r="M9" i="2" s="1"/>
  <c r="N8" i="2"/>
  <c r="O8" i="2" s="1"/>
  <c r="Z15" i="2"/>
  <c r="AA15" i="2" s="1"/>
  <c r="P14" i="2"/>
  <c r="Q14" i="2" s="1"/>
  <c r="N31" i="2"/>
  <c r="O31" i="2" s="1"/>
  <c r="X5" i="2"/>
  <c r="Y5" i="2" s="1"/>
  <c r="X36" i="2"/>
  <c r="Y36" i="2" s="1"/>
  <c r="P63" i="1"/>
  <c r="R14" i="2"/>
  <c r="S14" i="2" s="1"/>
  <c r="L16" i="2"/>
  <c r="M16" i="2" s="1"/>
  <c r="AB15" i="2"/>
  <c r="AC15" i="2" s="1"/>
  <c r="N63" i="1"/>
  <c r="M63" i="1"/>
  <c r="P8" i="2"/>
  <c r="Q8" i="2" s="1"/>
  <c r="R6" i="2"/>
  <c r="S6" i="2" s="1"/>
  <c r="P9" i="2"/>
  <c r="Q9" i="2" s="1"/>
  <c r="N18" i="2"/>
  <c r="O18" i="2" s="1"/>
  <c r="V9" i="2"/>
  <c r="W9" i="2" s="1"/>
  <c r="AB6" i="2"/>
  <c r="AC6" i="2" s="1"/>
  <c r="AB18" i="2"/>
  <c r="AC18" i="2" s="1"/>
  <c r="J35" i="2"/>
  <c r="K35" i="2" s="1"/>
  <c r="V34" i="2"/>
  <c r="W34" i="2" s="1"/>
  <c r="L10" i="2"/>
  <c r="M10" i="2" s="1"/>
  <c r="AB35" i="2"/>
  <c r="AC35" i="2" s="1"/>
  <c r="Z7" i="2"/>
  <c r="AA7" i="2" s="1"/>
  <c r="P18" i="2"/>
  <c r="Q18" i="2" s="1"/>
  <c r="V19" i="2"/>
  <c r="W19" i="2" s="1"/>
  <c r="L7" i="2"/>
  <c r="M7" i="2" s="1"/>
  <c r="P29" i="2"/>
  <c r="Q29" i="2" s="1"/>
  <c r="P35" i="2"/>
  <c r="Q35" i="2" s="1"/>
  <c r="Z10" i="2"/>
  <c r="AA10" i="2" s="1"/>
  <c r="Q38" i="1"/>
  <c r="R17" i="2"/>
  <c r="S17" i="2" s="1"/>
  <c r="AB19" i="2"/>
  <c r="AC19" i="2" s="1"/>
  <c r="AB31" i="2"/>
  <c r="AC31" i="2" s="1"/>
  <c r="X7" i="2"/>
  <c r="Y7" i="2" s="1"/>
  <c r="J13" i="2"/>
  <c r="K13" i="2" s="1"/>
  <c r="N26" i="2"/>
  <c r="O26" i="2" s="1"/>
  <c r="V16" i="2"/>
  <c r="W16" i="2" s="1"/>
  <c r="N15" i="2"/>
  <c r="O15" i="2" s="1"/>
  <c r="N9" i="2"/>
  <c r="O9" i="2" s="1"/>
  <c r="Z6" i="2"/>
  <c r="AA6" i="2" s="1"/>
  <c r="Z35" i="2"/>
  <c r="AA35" i="2" s="1"/>
  <c r="X32" i="2"/>
  <c r="Y32" i="2" s="1"/>
  <c r="V33" i="2"/>
  <c r="W33" i="2" s="1"/>
  <c r="P30" i="2"/>
  <c r="Q30" i="2" s="1"/>
  <c r="Q58" i="1"/>
  <c r="L13" i="2"/>
  <c r="M13" i="2" s="1"/>
  <c r="N14" i="2"/>
  <c r="O14" i="2" s="1"/>
  <c r="T9" i="2"/>
  <c r="U9" i="2" s="1"/>
  <c r="X13" i="2"/>
  <c r="Y13" i="2" s="1"/>
  <c r="AB26" i="2"/>
  <c r="AC26" i="2" s="1"/>
  <c r="V18" i="2"/>
  <c r="W18" i="2" s="1"/>
  <c r="Z14" i="2"/>
  <c r="AA14" i="2" s="1"/>
  <c r="P32" i="2"/>
  <c r="Q32" i="2" s="1"/>
  <c r="N5" i="2"/>
  <c r="O5" i="2" s="1"/>
  <c r="X19" i="2"/>
  <c r="Y19" i="2" s="1"/>
  <c r="R13" i="2"/>
  <c r="S13" i="2" s="1"/>
  <c r="V11" i="2"/>
  <c r="W11" i="2" s="1"/>
  <c r="AB27" i="2"/>
  <c r="AC27" i="2" s="1"/>
  <c r="R9" i="2"/>
  <c r="S9" i="2" s="1"/>
  <c r="X29" i="2"/>
  <c r="Y29" i="2" s="1"/>
  <c r="V31" i="2"/>
  <c r="W31" i="2" s="1"/>
  <c r="T17" i="2"/>
  <c r="U17" i="2" s="1"/>
  <c r="AB11" i="2"/>
  <c r="AC11" i="2" s="1"/>
  <c r="V5" i="2"/>
  <c r="W5" i="2" s="1"/>
  <c r="J18" i="2"/>
  <c r="K18" i="2" s="1"/>
  <c r="N35" i="2"/>
  <c r="O35" i="2" s="1"/>
  <c r="V10" i="2"/>
  <c r="W10" i="2" s="1"/>
  <c r="X17" i="2"/>
  <c r="Y17" i="2" s="1"/>
  <c r="AB9" i="2"/>
  <c r="AC9" i="2" s="1"/>
  <c r="P27" i="2"/>
  <c r="Q27" i="2" s="1"/>
  <c r="P16" i="2"/>
  <c r="Q16" i="2" s="1"/>
  <c r="J16" i="2"/>
  <c r="K16" i="2" s="1"/>
  <c r="N11" i="2"/>
  <c r="O11" i="2" s="1"/>
  <c r="N12" i="2"/>
  <c r="O12" i="2" s="1"/>
  <c r="P28" i="2"/>
  <c r="Q28" i="2" s="1"/>
  <c r="X11" i="2"/>
  <c r="Y11" i="2" s="1"/>
  <c r="V7" i="2"/>
  <c r="W7" i="2" s="1"/>
  <c r="P12" i="2"/>
  <c r="Q12" i="2" s="1"/>
  <c r="Z8" i="2"/>
  <c r="AA8" i="2" s="1"/>
  <c r="Z13" i="2"/>
  <c r="AA13" i="2" s="1"/>
  <c r="X26" i="2"/>
  <c r="Y26" i="2" s="1"/>
  <c r="AB16" i="2"/>
  <c r="AC16" i="2" s="1"/>
  <c r="R19" i="2"/>
  <c r="S19" i="2" s="1"/>
  <c r="J14" i="2"/>
  <c r="K14" i="2" s="1"/>
  <c r="AB12" i="2"/>
  <c r="AC12" i="2" s="1"/>
  <c r="T8" i="2"/>
  <c r="U8" i="2" s="1"/>
  <c r="AB13" i="2"/>
  <c r="AC13" i="2" s="1"/>
  <c r="J26" i="2"/>
  <c r="K26" i="2" s="1"/>
  <c r="Z5" i="2"/>
  <c r="AA5" i="2" s="1"/>
  <c r="AB33" i="2"/>
  <c r="AC33" i="2" s="1"/>
  <c r="N33" i="2"/>
  <c r="O33" i="2" s="1"/>
  <c r="X14" i="2"/>
  <c r="Y14" i="2" s="1"/>
  <c r="J8" i="2"/>
  <c r="K8" i="2" s="1"/>
  <c r="Z9" i="2"/>
  <c r="AA9" i="2" s="1"/>
  <c r="N38" i="1"/>
  <c r="O37" i="1"/>
  <c r="L31" i="2"/>
  <c r="M31" i="2" s="1"/>
  <c r="L34" i="2"/>
  <c r="M34" i="2" s="1"/>
  <c r="N30" i="2"/>
  <c r="O30" i="2" s="1"/>
  <c r="R34" i="2"/>
  <c r="S34" i="2" s="1"/>
  <c r="L18" i="2"/>
  <c r="M18" i="2" s="1"/>
  <c r="X12" i="2"/>
  <c r="Y12" i="2" s="1"/>
  <c r="X10" i="2"/>
  <c r="Y10" i="2" s="1"/>
  <c r="R15" i="2"/>
  <c r="S15" i="2" s="1"/>
  <c r="Z18" i="2"/>
  <c r="AA18" i="2" s="1"/>
  <c r="T18" i="2"/>
  <c r="U18" i="2" s="1"/>
  <c r="N19" i="2"/>
  <c r="O19" i="2" s="1"/>
  <c r="Z30" i="2"/>
  <c r="AA30" i="2" s="1"/>
  <c r="J6" i="2"/>
  <c r="K6" i="2" s="1"/>
  <c r="Z11" i="2"/>
  <c r="AA11" i="2" s="1"/>
  <c r="L8" i="2"/>
  <c r="M8" i="2" s="1"/>
  <c r="X9" i="2"/>
  <c r="Y9" i="2" s="1"/>
  <c r="N17" i="2"/>
  <c r="O17" i="2" s="1"/>
  <c r="V17" i="2"/>
  <c r="W17" i="2" s="1"/>
  <c r="R36" i="2"/>
  <c r="S36" i="2" s="1"/>
  <c r="N32" i="2"/>
  <c r="O32" i="2" s="1"/>
  <c r="X18" i="2"/>
  <c r="Y18" i="2" s="1"/>
  <c r="P6" i="2"/>
  <c r="Q6" i="2" s="1"/>
  <c r="X27" i="2"/>
  <c r="J32" i="2"/>
  <c r="K32" i="2" s="1"/>
  <c r="J27" i="2"/>
  <c r="K27" i="2" s="1"/>
  <c r="V36" i="2"/>
  <c r="W36" i="2" s="1"/>
  <c r="L28" i="2"/>
  <c r="M28" i="2" s="1"/>
  <c r="P11" i="2"/>
  <c r="Q11" i="2" s="1"/>
  <c r="T15" i="2"/>
  <c r="V28" i="2"/>
  <c r="W28" i="2" s="1"/>
  <c r="L26" i="2"/>
  <c r="L6" i="2"/>
  <c r="M6" i="2" s="1"/>
  <c r="R35" i="2"/>
  <c r="S35" i="2" s="1"/>
  <c r="R29" i="2"/>
  <c r="S29" i="2" s="1"/>
  <c r="L33" i="2"/>
  <c r="M33" i="2" s="1"/>
  <c r="V6" i="2"/>
  <c r="W6" i="2" s="1"/>
  <c r="V26" i="2"/>
  <c r="X35" i="2"/>
  <c r="Y35" i="2" s="1"/>
  <c r="X6" i="2"/>
  <c r="R7" i="2"/>
  <c r="S7" i="2" s="1"/>
  <c r="N36" i="2"/>
  <c r="O36" i="2" s="1"/>
  <c r="Z17" i="2"/>
  <c r="AA17" i="2" s="1"/>
  <c r="V32" i="2"/>
  <c r="W32" i="2" s="1"/>
  <c r="T30" i="2"/>
  <c r="U30" i="2" s="1"/>
  <c r="Z28" i="2"/>
  <c r="AA28" i="2" s="1"/>
  <c r="R11" i="2"/>
  <c r="S11" i="2" s="1"/>
  <c r="N13" i="2"/>
  <c r="O13" i="2" s="1"/>
  <c r="L36" i="2"/>
  <c r="M36" i="2" s="1"/>
  <c r="Z32" i="2"/>
  <c r="AA32" i="2" s="1"/>
  <c r="N6" i="2"/>
  <c r="O6" i="2" s="1"/>
  <c r="V8" i="2"/>
  <c r="W8" i="2" s="1"/>
  <c r="R5" i="2"/>
  <c r="N7" i="2"/>
  <c r="O7" i="2" s="1"/>
  <c r="T11" i="2"/>
  <c r="U11" i="2" s="1"/>
  <c r="AB36" i="2"/>
  <c r="AC36" i="2" s="1"/>
  <c r="R28" i="2"/>
  <c r="S28" i="2" s="1"/>
  <c r="X30" i="2"/>
  <c r="Y30" i="2" s="1"/>
  <c r="AB29" i="2"/>
  <c r="AC29" i="2" s="1"/>
  <c r="R30" i="2"/>
  <c r="S30" i="2" s="1"/>
  <c r="R32" i="2"/>
  <c r="S32" i="2" s="1"/>
  <c r="L30" i="2"/>
  <c r="M30" i="2" s="1"/>
  <c r="P26" i="2"/>
  <c r="R26" i="2"/>
  <c r="AB32" i="2"/>
  <c r="AC32" i="2" s="1"/>
  <c r="P5" i="2"/>
  <c r="V35" i="2"/>
  <c r="W35" i="2" s="1"/>
  <c r="T29" i="2"/>
  <c r="U29" i="2" s="1"/>
  <c r="L11" i="2"/>
  <c r="M11" i="2" s="1"/>
  <c r="X8" i="2"/>
  <c r="Y8" i="2" s="1"/>
  <c r="R31" i="2"/>
  <c r="S31" i="2" s="1"/>
  <c r="X31" i="2"/>
  <c r="Y31" i="2" s="1"/>
  <c r="N28" i="2"/>
  <c r="O28" i="2" s="1"/>
  <c r="V12" i="2"/>
  <c r="W12" i="2" s="1"/>
  <c r="AB5" i="2"/>
  <c r="R16" i="2"/>
  <c r="S16" i="2" s="1"/>
  <c r="T27" i="2"/>
  <c r="U27" i="2" s="1"/>
  <c r="T35" i="2"/>
  <c r="U35" i="2" s="1"/>
  <c r="Z36" i="2"/>
  <c r="AA36" i="2" s="1"/>
  <c r="V14" i="2"/>
  <c r="W14" i="2" s="1"/>
  <c r="T10" i="2"/>
  <c r="U10" i="2" s="1"/>
  <c r="R18" i="2"/>
  <c r="S18" i="2" s="1"/>
  <c r="AB8" i="2"/>
  <c r="AC8" i="2" s="1"/>
  <c r="T5" i="2"/>
  <c r="V27" i="2"/>
  <c r="W27" i="2" s="1"/>
  <c r="Z29" i="2"/>
  <c r="AA29" i="2" s="1"/>
  <c r="X33" i="2"/>
  <c r="Y33" i="2" s="1"/>
  <c r="T34" i="2"/>
  <c r="U34" i="2" s="1"/>
  <c r="J30" i="2"/>
  <c r="K30" i="2" s="1"/>
  <c r="T31" i="2"/>
  <c r="U31" i="2" s="1"/>
  <c r="V13" i="2"/>
  <c r="W13" i="2" s="1"/>
  <c r="J33" i="2"/>
  <c r="K33" i="2" s="1"/>
  <c r="T7" i="2"/>
  <c r="U7" i="2" s="1"/>
  <c r="R27" i="2"/>
  <c r="S27" i="2" s="1"/>
  <c r="L32" i="2"/>
  <c r="M32" i="2" s="1"/>
  <c r="AB7" i="2"/>
  <c r="AC7" i="2" s="1"/>
  <c r="V29" i="2"/>
  <c r="W29" i="2" s="1"/>
  <c r="T28" i="2"/>
  <c r="U28" i="2" s="1"/>
  <c r="Z12" i="2"/>
  <c r="L14" i="2"/>
  <c r="M14" i="2" s="1"/>
  <c r="N27" i="2"/>
  <c r="J17" i="2"/>
  <c r="L35" i="2"/>
  <c r="M35" i="2" s="1"/>
  <c r="Z34" i="2"/>
  <c r="AA34" i="2" s="1"/>
  <c r="J7" i="2"/>
  <c r="K7" i="2" s="1"/>
  <c r="J9" i="2"/>
  <c r="K9" i="2" s="1"/>
  <c r="T36" i="2"/>
  <c r="U36" i="2" s="1"/>
  <c r="X34" i="2"/>
  <c r="Y34" i="2" s="1"/>
  <c r="AB28" i="2"/>
  <c r="J11" i="2"/>
  <c r="K11" i="2" s="1"/>
  <c r="P13" i="2"/>
  <c r="Q13" i="2" s="1"/>
  <c r="J5" i="2"/>
  <c r="T14" i="2"/>
  <c r="U14" i="2" s="1"/>
  <c r="P44" i="1"/>
  <c r="P38" i="1"/>
  <c r="Q44" i="1"/>
  <c r="P37" i="1"/>
  <c r="Q37" i="1"/>
  <c r="Q42" i="1"/>
  <c r="O42" i="1"/>
  <c r="O38" i="1"/>
  <c r="N44" i="1"/>
  <c r="AB17" i="2"/>
  <c r="P17" i="2"/>
  <c r="Q17" i="2" s="1"/>
  <c r="AB10" i="2"/>
  <c r="AC10" i="2" s="1"/>
  <c r="X16" i="2"/>
  <c r="L27" i="2"/>
  <c r="M27" i="2" s="1"/>
  <c r="P15" i="2"/>
  <c r="R8" i="2"/>
  <c r="S8" i="2" s="1"/>
  <c r="Z31" i="2"/>
  <c r="AA31" i="2" s="1"/>
  <c r="L19" i="2"/>
  <c r="M19" i="2" s="1"/>
  <c r="Z26" i="2"/>
  <c r="J31" i="2"/>
  <c r="K31" i="2" s="1"/>
  <c r="P10" i="2"/>
  <c r="Q10" i="2" s="1"/>
  <c r="R33" i="2"/>
  <c r="S33" i="2" s="1"/>
  <c r="T19" i="2"/>
  <c r="U19" i="2" s="1"/>
  <c r="Z27" i="2"/>
  <c r="AA27" i="2" s="1"/>
  <c r="T32" i="2"/>
  <c r="U32" i="2" s="1"/>
  <c r="J19" i="2"/>
  <c r="K19" i="2" s="1"/>
  <c r="P31" i="2"/>
  <c r="Q31" i="2" s="1"/>
  <c r="J12" i="2"/>
  <c r="K12" i="2" s="1"/>
  <c r="P33" i="2"/>
  <c r="Q33" i="2" s="1"/>
  <c r="T33" i="2"/>
  <c r="U33" i="2" s="1"/>
  <c r="L17" i="2"/>
  <c r="M17" i="2" s="1"/>
  <c r="AB14" i="2"/>
  <c r="AC14" i="2" s="1"/>
  <c r="Z33" i="2"/>
  <c r="AA33" i="2" s="1"/>
  <c r="J34" i="2"/>
  <c r="K34" i="2" s="1"/>
  <c r="J29" i="2"/>
  <c r="K29" i="2" s="1"/>
  <c r="O69" i="1"/>
  <c r="P42" i="1"/>
  <c r="T13" i="2"/>
  <c r="U13" i="2" s="1"/>
  <c r="R10" i="2"/>
  <c r="S10" i="2" s="1"/>
  <c r="V15" i="2"/>
  <c r="L5" i="2"/>
  <c r="T16" i="2"/>
  <c r="U16" i="2" s="1"/>
  <c r="J36" i="2"/>
  <c r="K36" i="2" s="1"/>
  <c r="R12" i="2"/>
  <c r="S12" i="2" s="1"/>
  <c r="AB34" i="2"/>
  <c r="AC34" i="2" s="1"/>
  <c r="J10" i="2"/>
  <c r="K10" i="2" s="1"/>
  <c r="X28" i="2"/>
  <c r="Y28" i="2" s="1"/>
  <c r="N34" i="2"/>
  <c r="O34" i="2" s="1"/>
  <c r="T26" i="2"/>
  <c r="L29" i="2"/>
  <c r="M29" i="2" s="1"/>
  <c r="AB30" i="2"/>
  <c r="AC30" i="2" s="1"/>
  <c r="V30" i="2"/>
  <c r="W30" i="2" s="1"/>
  <c r="J28" i="2"/>
  <c r="K28" i="2" s="1"/>
  <c r="O44" i="1"/>
  <c r="O30" i="1" l="1"/>
  <c r="Q31" i="1"/>
  <c r="Q30" i="1"/>
  <c r="N30" i="1"/>
  <c r="N32" i="1" s="1"/>
  <c r="P31" i="1"/>
  <c r="P30" i="1"/>
  <c r="O31" i="1"/>
  <c r="P2" i="1"/>
  <c r="R3" i="2"/>
  <c r="O39" i="1"/>
  <c r="N39" i="1"/>
  <c r="Q45" i="1"/>
  <c r="P39" i="1"/>
  <c r="N20" i="2"/>
  <c r="O20" i="2" s="1"/>
  <c r="Q39" i="1"/>
  <c r="N45" i="1"/>
  <c r="P20" i="2"/>
  <c r="Q20" i="2" s="1"/>
  <c r="Q15" i="2"/>
  <c r="AC17" i="2"/>
  <c r="AB20" i="2"/>
  <c r="AC20" i="2" s="1"/>
  <c r="O27" i="2"/>
  <c r="N37" i="2"/>
  <c r="Q5" i="2"/>
  <c r="R20" i="2"/>
  <c r="S20" i="2" s="1"/>
  <c r="J37" i="2"/>
  <c r="P45" i="1"/>
  <c r="AA26" i="2"/>
  <c r="Z37" i="2"/>
  <c r="AC5" i="2"/>
  <c r="Y6" i="2"/>
  <c r="U15" i="2"/>
  <c r="T20" i="2"/>
  <c r="U20" i="2" s="1"/>
  <c r="M5" i="2"/>
  <c r="Y16" i="2"/>
  <c r="X20" i="2"/>
  <c r="Y20" i="2" s="1"/>
  <c r="AC28" i="2"/>
  <c r="AB37" i="2"/>
  <c r="AC37" i="2" s="1"/>
  <c r="AA12" i="2"/>
  <c r="U5" i="2"/>
  <c r="S26" i="2"/>
  <c r="R37" i="2"/>
  <c r="Y27" i="2"/>
  <c r="X37" i="2"/>
  <c r="Y37" i="2" s="1"/>
  <c r="L20" i="2"/>
  <c r="M20" i="2" s="1"/>
  <c r="W15" i="2"/>
  <c r="V20" i="2"/>
  <c r="W20" i="2" s="1"/>
  <c r="O45" i="1"/>
  <c r="Q26" i="2"/>
  <c r="P37" i="2"/>
  <c r="Q37" i="2" s="1"/>
  <c r="S5" i="2"/>
  <c r="W26" i="2"/>
  <c r="V37" i="2"/>
  <c r="Z20" i="2"/>
  <c r="AA20" i="2" s="1"/>
  <c r="U26" i="2"/>
  <c r="T37" i="2"/>
  <c r="U37" i="2" s="1"/>
  <c r="K5" i="2"/>
  <c r="K17" i="2"/>
  <c r="J20" i="2"/>
  <c r="K20" i="2" s="1"/>
  <c r="L37" i="2"/>
  <c r="M37" i="2" s="1"/>
  <c r="M26" i="2"/>
  <c r="Q32" i="1" l="1"/>
  <c r="P32" i="1"/>
  <c r="O32" i="1"/>
  <c r="V3" i="2"/>
  <c r="Q2" i="1"/>
  <c r="Z3" i="2" s="1"/>
  <c r="O46" i="1"/>
  <c r="N46" i="1"/>
  <c r="Q46" i="1"/>
  <c r="P46" i="1"/>
  <c r="N21" i="2"/>
  <c r="N41" i="2" s="1"/>
  <c r="O41" i="2" s="1"/>
  <c r="P21" i="2"/>
  <c r="Q21" i="2" s="1"/>
  <c r="T21" i="2"/>
  <c r="U21" i="2" s="1"/>
  <c r="X21" i="2"/>
  <c r="Y21" i="2" s="1"/>
  <c r="W37" i="2"/>
  <c r="X39" i="2"/>
  <c r="Y39" i="2" s="1"/>
  <c r="Z21" i="2"/>
  <c r="L21" i="2"/>
  <c r="T39" i="2"/>
  <c r="U39" i="2" s="1"/>
  <c r="S37" i="2"/>
  <c r="V21" i="2"/>
  <c r="AB21" i="2"/>
  <c r="AA37" i="2"/>
  <c r="AB39" i="2"/>
  <c r="AC39" i="2" s="1"/>
  <c r="J21" i="2"/>
  <c r="R21" i="2"/>
  <c r="L39" i="2"/>
  <c r="M39" i="2" s="1"/>
  <c r="K37" i="2"/>
  <c r="P39" i="2"/>
  <c r="Q39" i="2" s="1"/>
  <c r="O37" i="2"/>
  <c r="X41" i="2" l="1"/>
  <c r="Y41" i="2" s="1"/>
  <c r="O21" i="2"/>
  <c r="P23" i="2"/>
  <c r="Q23" i="2" s="1"/>
  <c r="T41" i="2"/>
  <c r="U41" i="2" s="1"/>
  <c r="P41" i="2"/>
  <c r="Q41" i="2" s="1"/>
  <c r="L23" i="2"/>
  <c r="M23" i="2" s="1"/>
  <c r="K21" i="2"/>
  <c r="J41" i="2"/>
  <c r="AC21" i="2"/>
  <c r="AB41" i="2"/>
  <c r="AC41" i="2" s="1"/>
  <c r="AA21" i="2"/>
  <c r="AB23" i="2"/>
  <c r="AC23" i="2" s="1"/>
  <c r="Z41" i="2"/>
  <c r="T23" i="2"/>
  <c r="U23" i="2" s="1"/>
  <c r="S21" i="2"/>
  <c r="R41" i="2"/>
  <c r="M21" i="2"/>
  <c r="L41" i="2"/>
  <c r="M41" i="2" s="1"/>
  <c r="X23" i="2"/>
  <c r="Y23" i="2" s="1"/>
  <c r="W21" i="2"/>
  <c r="V41" i="2"/>
  <c r="P44" i="2" l="1"/>
  <c r="P53" i="2" s="1"/>
  <c r="Q53" i="2" s="1"/>
  <c r="AB44" i="2"/>
  <c r="AA41" i="2"/>
  <c r="K41" i="2"/>
  <c r="L44" i="2"/>
  <c r="W41" i="2"/>
  <c r="X44" i="2"/>
  <c r="T44" i="2"/>
  <c r="S41" i="2"/>
  <c r="Q44" i="2" l="1"/>
  <c r="T53" i="2"/>
  <c r="U53" i="2" s="1"/>
  <c r="U44" i="2"/>
  <c r="Y44" i="2"/>
  <c r="X53" i="2"/>
  <c r="Y53" i="2" s="1"/>
  <c r="AB53" i="2"/>
  <c r="AC53" i="2" s="1"/>
  <c r="AC44" i="2"/>
  <c r="M44" i="2"/>
  <c r="M38" i="1" l="1"/>
  <c r="M39" i="1" s="1"/>
  <c r="M44" i="1"/>
  <c r="L51" i="2"/>
  <c r="M51" i="2" s="1"/>
  <c r="M45" i="1" l="1"/>
  <c r="M46" i="1" s="1"/>
  <c r="M30" i="1"/>
  <c r="L53" i="2"/>
  <c r="M53" i="2" s="1"/>
  <c r="M3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anlou</author>
  </authors>
  <commentList>
    <comment ref="A1" authorId="0" shapeId="0" xr:uid="{00000000-0006-0000-0000-000001000000}">
      <text>
        <r>
          <rPr>
            <b/>
            <sz val="8"/>
            <color indexed="81"/>
            <rFont val="Tahoma"/>
            <family val="2"/>
          </rPr>
          <t>anlou:</t>
        </r>
        <r>
          <rPr>
            <sz val="8"/>
            <color indexed="81"/>
            <rFont val="Tahoma"/>
            <family val="2"/>
          </rPr>
          <t xml:space="preserve">
Voor Heiloo altijd bedrijf 40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Belleman</author>
  </authors>
  <commentList>
    <comment ref="F15" authorId="0" shapeId="0" xr:uid="{00000000-0006-0000-0100-000001000000}">
      <text>
        <r>
          <rPr>
            <b/>
            <sz val="8"/>
            <color indexed="81"/>
            <rFont val="Tahoma"/>
            <family val="2"/>
          </rPr>
          <t>Belleman:</t>
        </r>
        <r>
          <rPr>
            <sz val="8"/>
            <color indexed="81"/>
            <rFont val="Tahoma"/>
            <family val="2"/>
          </rPr>
          <t xml:space="preserve">
eze regels 4a, 4b, 4c en 4d zijn nodig omdat anders foutmelding komt. Wordt samengeteld in rij 20 voor print in begrotingswijziging</t>
        </r>
      </text>
    </comment>
    <comment ref="F16" authorId="0" shapeId="0" xr:uid="{00000000-0006-0000-0100-000002000000}">
      <text>
        <r>
          <rPr>
            <b/>
            <sz val="8"/>
            <color indexed="81"/>
            <rFont val="Tahoma"/>
            <family val="2"/>
          </rPr>
          <t>Belleman:</t>
        </r>
        <r>
          <rPr>
            <sz val="8"/>
            <color indexed="81"/>
            <rFont val="Tahoma"/>
            <family val="2"/>
          </rPr>
          <t xml:space="preserve">
eze regels 4a, 4b, 4c en 4d zijn nodig omdat anders foutmelding komt. Wordt samengeteld in rij 20 voor print in begrotingswijziging</t>
        </r>
      </text>
    </comment>
    <comment ref="F17" authorId="0" shapeId="0" xr:uid="{00000000-0006-0000-0100-000003000000}">
      <text>
        <r>
          <rPr>
            <b/>
            <sz val="8"/>
            <color indexed="81"/>
            <rFont val="Tahoma"/>
            <family val="2"/>
          </rPr>
          <t>Belleman:</t>
        </r>
        <r>
          <rPr>
            <sz val="8"/>
            <color indexed="81"/>
            <rFont val="Tahoma"/>
            <family val="2"/>
          </rPr>
          <t xml:space="preserve">
eze regels 4a, 4b, 4c en 4d zijn nodig omdat anders foutmelding komt. Wordt samengeteld in rij 20 voor print in begrotingswijziging</t>
        </r>
      </text>
    </comment>
    <comment ref="F18" authorId="0" shapeId="0" xr:uid="{00000000-0006-0000-0100-000004000000}">
      <text>
        <r>
          <rPr>
            <b/>
            <sz val="8"/>
            <color indexed="81"/>
            <rFont val="Tahoma"/>
            <family val="2"/>
          </rPr>
          <t>Belleman:</t>
        </r>
        <r>
          <rPr>
            <sz val="8"/>
            <color indexed="81"/>
            <rFont val="Tahoma"/>
            <family val="2"/>
          </rPr>
          <t xml:space="preserve">
eze regels 4a, 4b, 4c en 4d zijn nodig omdat anders foutmelding komt. Wordt samengeteld in rij 20 voor print in begrotingswijziging</t>
        </r>
      </text>
    </comment>
    <comment ref="F19" authorId="0" shapeId="0" xr:uid="{00000000-0006-0000-0100-000005000000}">
      <text>
        <r>
          <rPr>
            <b/>
            <sz val="8"/>
            <color indexed="81"/>
            <rFont val="Tahoma"/>
            <family val="2"/>
          </rPr>
          <t>Belleman:</t>
        </r>
        <r>
          <rPr>
            <sz val="8"/>
            <color indexed="81"/>
            <rFont val="Tahoma"/>
            <family val="2"/>
          </rPr>
          <t xml:space="preserve">
eze regels 4a, 4b, 4c en 4d zijn nodig omdat anders foutmelding komt. Wordt samengeteld in rij 20 voor print in begrotingswijziging</t>
        </r>
      </text>
    </comment>
  </commentList>
</comments>
</file>

<file path=xl/sharedStrings.xml><?xml version="1.0" encoding="utf-8"?>
<sst xmlns="http://schemas.openxmlformats.org/spreadsheetml/2006/main" count="2634" uniqueCount="982">
  <si>
    <t>Algemene reserve</t>
  </si>
  <si>
    <t>Weerstandsvermogen</t>
  </si>
  <si>
    <t>Saldo volgens detail begrotingswijziging</t>
  </si>
  <si>
    <t>Verschil</t>
  </si>
  <si>
    <t>I/S</t>
  </si>
  <si>
    <t>FCL</t>
  </si>
  <si>
    <t>ECL</t>
  </si>
  <si>
    <t>U/I</t>
  </si>
  <si>
    <t>U</t>
  </si>
  <si>
    <t>I</t>
  </si>
  <si>
    <t>Verbandscontroles</t>
  </si>
  <si>
    <t>Totaal uitgaven</t>
  </si>
  <si>
    <t xml:space="preserve">Totaal inkomsten </t>
  </si>
  <si>
    <t xml:space="preserve">Uitgaven </t>
  </si>
  <si>
    <t xml:space="preserve">Inkomsten </t>
  </si>
  <si>
    <t>rubr</t>
  </si>
  <si>
    <t xml:space="preserve">Uitgaven structureel </t>
  </si>
  <si>
    <t xml:space="preserve">Uitgaven incidenteel </t>
  </si>
  <si>
    <t xml:space="preserve">Inkomsten structureel </t>
  </si>
  <si>
    <t>Inkomsten incidenteel</t>
  </si>
  <si>
    <t>Toelichting mutatie</t>
  </si>
  <si>
    <t>Aldus vastgesteld in de openbare vergadering van de raad van de gemeente</t>
  </si>
  <si>
    <t>Voorlichting</t>
  </si>
  <si>
    <t>College van B&amp;W</t>
  </si>
  <si>
    <t>Rijbewijzen</t>
  </si>
  <si>
    <t>Reisdocumenten</t>
  </si>
  <si>
    <t>Verkiezingen</t>
  </si>
  <si>
    <t>Kadastrale informatie</t>
  </si>
  <si>
    <t>Accountantskosten</t>
  </si>
  <si>
    <t>Rampenbestrijding</t>
  </si>
  <si>
    <t>Openbare orde en veiligheid</t>
  </si>
  <si>
    <t>Gladheidsbestrijding</t>
  </si>
  <si>
    <t>Werken voor derden</t>
  </si>
  <si>
    <t>Straatreiniging</t>
  </si>
  <si>
    <t>Parkeerbeleid</t>
  </si>
  <si>
    <t>Parkeervoorzieningen</t>
  </si>
  <si>
    <t>Leerplichtzaken</t>
  </si>
  <si>
    <t>Leerlingenvervoer</t>
  </si>
  <si>
    <t>Toerisme en recreatie</t>
  </si>
  <si>
    <t>Speelplaatsen</t>
  </si>
  <si>
    <t>Maatschappelijk werk</t>
  </si>
  <si>
    <t>Ondersteuning ouderenorganisaties</t>
  </si>
  <si>
    <t>Peuterspeelzalen</t>
  </si>
  <si>
    <t>Huishoudelijk afval</t>
  </si>
  <si>
    <t>Ongediertebestrijding</t>
  </si>
  <si>
    <t>Bestemmingsplannen</t>
  </si>
  <si>
    <t>mutatie dotaties onttrekkingen aan reserves</t>
  </si>
  <si>
    <t>Woonruimteverdeling</t>
  </si>
  <si>
    <t>Algemene uitkering gemeentefonds</t>
  </si>
  <si>
    <t>Onvoorziene uitgaven</t>
  </si>
  <si>
    <t>Verzekeringen</t>
  </si>
  <si>
    <t>Baten begraafplaatsrechten</t>
  </si>
  <si>
    <t>taak</t>
  </si>
  <si>
    <t>Bij enkele fcl's kunnen taken worden begroot. In onderstaande tabel is aangegeven bij welke fcl's dit mogelijk is en welke taak daarvoor gebruikt kan worden.</t>
  </si>
  <si>
    <t>res4</t>
  </si>
  <si>
    <t>rnb</t>
  </si>
  <si>
    <t>BEDRIJFSKODE</t>
  </si>
  <si>
    <t>TAAK</t>
  </si>
  <si>
    <t>KODE_INK_UITG</t>
  </si>
  <si>
    <t>STRUCTUREEL</t>
  </si>
  <si>
    <t>BEDRAG</t>
  </si>
  <si>
    <t>KWANTITEIT</t>
  </si>
  <si>
    <t>BEDRAG_BJR_1</t>
  </si>
  <si>
    <t>KWANTITEIT_BJR_1</t>
  </si>
  <si>
    <t>BEDRAG_BJR_2</t>
  </si>
  <si>
    <t>KWANTITEIT_BJR_2</t>
  </si>
  <si>
    <t>BEDRAG_BJR_3</t>
  </si>
  <si>
    <t>KWANTITEIT_BJR_3</t>
  </si>
  <si>
    <t>OMSCHRIJVING</t>
  </si>
  <si>
    <t>Afschrijvingen</t>
  </si>
  <si>
    <t>Reclamebelasting</t>
  </si>
  <si>
    <t>Baten precariobelasting</t>
  </si>
  <si>
    <t>Overige goederen en diensten</t>
  </si>
  <si>
    <t>Parkeergelden</t>
  </si>
  <si>
    <t>Marktgelden</t>
  </si>
  <si>
    <t>Ambts- en dienstjubilea</t>
  </si>
  <si>
    <t>Gratificaties</t>
  </si>
  <si>
    <t>Voorziening ziektekosten</t>
  </si>
  <si>
    <t>Levensloopbijdrage</t>
  </si>
  <si>
    <t>Wachtgelden voormalig bestuur</t>
  </si>
  <si>
    <t>Pensioenuitkeringen voormalig bestuur</t>
  </si>
  <si>
    <t>Dienst- en werkkleding</t>
  </si>
  <si>
    <t>Personeelsactiviteiten</t>
  </si>
  <si>
    <t>Waterverbruik</t>
  </si>
  <si>
    <t>Reis- en verblijfkosten</t>
  </si>
  <si>
    <t>Sociale uitkeringen in geld</t>
  </si>
  <si>
    <t>besluit:</t>
  </si>
  <si>
    <t xml:space="preserve">Aldus vastgesteld in de vergadering van het </t>
  </si>
  <si>
    <t>Omgevingsvergunningen</t>
  </si>
  <si>
    <t>Leges omgevingsvergunningen</t>
  </si>
  <si>
    <t>Jeugd GGZ - dyslexie</t>
  </si>
  <si>
    <t>Jeugd en opvoedhulp</t>
  </si>
  <si>
    <t>PGB Jeugd</t>
  </si>
  <si>
    <t>Musea</t>
  </si>
  <si>
    <t>Maesdammerlaan 3, gymzaal</t>
  </si>
  <si>
    <t>Uitgaven</t>
  </si>
  <si>
    <t>Inkomsten</t>
  </si>
  <si>
    <t>PROD</t>
  </si>
  <si>
    <t>S</t>
  </si>
  <si>
    <t>Saldo</t>
  </si>
  <si>
    <t>de griffier,</t>
  </si>
  <si>
    <t>de voorzitter,</t>
  </si>
  <si>
    <t>c. Beheer en Onderhoud</t>
  </si>
  <si>
    <t>3. Een leefbare gemeente</t>
  </si>
  <si>
    <t>Programma</t>
  </si>
  <si>
    <t>Programmaonderdeel</t>
  </si>
  <si>
    <t>Dividenden en winsten</t>
  </si>
  <si>
    <t>Uitgeleend personeel</t>
  </si>
  <si>
    <t>Pachten</t>
  </si>
  <si>
    <t>Huren</t>
  </si>
  <si>
    <t>Precariobelasting</t>
  </si>
  <si>
    <t>Grond</t>
  </si>
  <si>
    <t>Duurzame goederen</t>
  </si>
  <si>
    <t>Leges en andere rechten</t>
  </si>
  <si>
    <t>Kermisgelden</t>
  </si>
  <si>
    <t>Inkomensoverdrachten - Rijk</t>
  </si>
  <si>
    <t>Kapitaaloverdrachten - Rijk</t>
  </si>
  <si>
    <t>Verhaal sociale uitkeringen in geld</t>
  </si>
  <si>
    <t>Inkomensoverdrachten - provincies</t>
  </si>
  <si>
    <t>Kapitaaloverdrachten - overige instellingen</t>
  </si>
  <si>
    <t>Inkomensoverdrachten - overige instellingen</t>
  </si>
  <si>
    <t>Mutatie reserves</t>
  </si>
  <si>
    <t>Mutatie voorzieningen</t>
  </si>
  <si>
    <t>Reiskosten woonwerkverkeer</t>
  </si>
  <si>
    <t>Overwerkvergoeding en piketdiensten</t>
  </si>
  <si>
    <t>Salarissen voormalig personeel</t>
  </si>
  <si>
    <t>Ingeleend personeel</t>
  </si>
  <si>
    <t>Ingeleend pers. ivm vacatures</t>
  </si>
  <si>
    <t>Belastingen</t>
  </si>
  <si>
    <t>Representatiekosten</t>
  </si>
  <si>
    <t>Sociale uitkeringen in natura</t>
  </si>
  <si>
    <t>Kapitaaloverdrachten - overige overheden</t>
  </si>
  <si>
    <t>Inkomensoverdrachten - overige overheden</t>
  </si>
  <si>
    <t xml:space="preserve">1. Een sociale en vitale gemeente </t>
  </si>
  <si>
    <t>4. Een financieel gezonde gemeente</t>
  </si>
  <si>
    <t xml:space="preserve">2. Een aantrekkelijke gemeente </t>
  </si>
  <si>
    <t xml:space="preserve">a. Inwoners en bestuur </t>
  </si>
  <si>
    <t>b. Samen leven</t>
  </si>
  <si>
    <t>c. Kerngericht en ondersteunend</t>
  </si>
  <si>
    <t>a. Cultuur, Recreatie en toerisme</t>
  </si>
  <si>
    <t>b. Economische vitaliteit</t>
  </si>
  <si>
    <t>c. Een bereikbare gemeente</t>
  </si>
  <si>
    <t>d. Een veilige gemeente</t>
  </si>
  <si>
    <t>a. Wonen en leefomgeving</t>
  </si>
  <si>
    <t>b. Duurzaamheid en milieu</t>
  </si>
  <si>
    <t>Raad en Raadscommissies</t>
  </si>
  <si>
    <t>Regionale Samenwerking</t>
  </si>
  <si>
    <t>Publiekszaken</t>
  </si>
  <si>
    <t>Diverse leges</t>
  </si>
  <si>
    <t>Integratie uitkering sociaal domein</t>
  </si>
  <si>
    <t>Brandbestrijding en brandpreventie</t>
  </si>
  <si>
    <t>Wegen straten en pleinen</t>
  </si>
  <si>
    <t>Afwatering en waterkering</t>
  </si>
  <si>
    <t>Openbaar vervoer</t>
  </si>
  <si>
    <t>Openbaar basisonderwijs</t>
  </si>
  <si>
    <t>Cultureel erfgoed</t>
  </si>
  <si>
    <t>Lokale omroep</t>
  </si>
  <si>
    <t>Strand</t>
  </si>
  <si>
    <t>Sociaal culturele organisaties</t>
  </si>
  <si>
    <t>Jeugd en jongeren werk</t>
  </si>
  <si>
    <t>Vluchtelingenwerk</t>
  </si>
  <si>
    <t>Eerstelijnsloket wmo en jeugd</t>
  </si>
  <si>
    <t>Opvang en beschermd wonen Wmo</t>
  </si>
  <si>
    <t>Algemene gezondheidszorg</t>
  </si>
  <si>
    <t>Baten Rioolheffing</t>
  </si>
  <si>
    <t>Baten Afvalstoffenheffing</t>
  </si>
  <si>
    <t>Milieubeheer</t>
  </si>
  <si>
    <t>Begraafplaatsen</t>
  </si>
  <si>
    <t>Woningbouw Algemeen</t>
  </si>
  <si>
    <t>Handhaving</t>
  </si>
  <si>
    <t>1a</t>
  </si>
  <si>
    <t>3c</t>
  </si>
  <si>
    <t>1d</t>
  </si>
  <si>
    <t>1b</t>
  </si>
  <si>
    <t>1c</t>
  </si>
  <si>
    <t>2a</t>
  </si>
  <si>
    <t>3a</t>
  </si>
  <si>
    <t>2c</t>
  </si>
  <si>
    <t>2b</t>
  </si>
  <si>
    <t>3b</t>
  </si>
  <si>
    <t>Salarissen en sociale lasten</t>
  </si>
  <si>
    <t>Salarissen en sociale lasten tijdelijk personeel</t>
  </si>
  <si>
    <t>Groot onderhoud</t>
  </si>
  <si>
    <t>Inkomensoverdrachten - gemeenten</t>
  </si>
  <si>
    <t>Inkomensoverdrachten - waterschappen</t>
  </si>
  <si>
    <t>Inkomensoverdrachten - Europese Unie</t>
  </si>
  <si>
    <t>Inkomensoverdrachten - onverdeeld</t>
  </si>
  <si>
    <t>Kapitaaloverdrachten - gemeenten</t>
  </si>
  <si>
    <t>Kapitaaloverdrachten - provincies</t>
  </si>
  <si>
    <t>Kapitaaloverdrachten - waterschappen</t>
  </si>
  <si>
    <t>Kapitaaloverdrachten - Europese Unie</t>
  </si>
  <si>
    <t>Kapitaaloverdrachten - onverdeeld</t>
  </si>
  <si>
    <t>Rentelasten over Eigen vermogen</t>
  </si>
  <si>
    <t>Rentelasten grondexploitatie</t>
  </si>
  <si>
    <t>Overige verrekeningen</t>
  </si>
  <si>
    <t>Belastingen op producenten</t>
  </si>
  <si>
    <t>Roerende zaakbelastingen</t>
  </si>
  <si>
    <t>Belastingen op huishoudens</t>
  </si>
  <si>
    <t>Veergelden</t>
  </si>
  <si>
    <t>Staan- en liggelden</t>
  </si>
  <si>
    <t>Totaal 472000 U</t>
  </si>
  <si>
    <t>Totaal 872000 I</t>
  </si>
  <si>
    <t>Totaal 471000 U</t>
  </si>
  <si>
    <t>Totaal 871000 I</t>
  </si>
  <si>
    <t>Totaal  451000 U</t>
  </si>
  <si>
    <t>Totaal 474000 U</t>
  </si>
  <si>
    <t>Totaal 474002U (activering lasten bouwgrondexpl.)</t>
  </si>
  <si>
    <t>Totaal 874003 I   (passivering baten bouwgrondexpl.)</t>
  </si>
  <si>
    <t>Aansluiting Rentelasten Nieuw:</t>
  </si>
  <si>
    <t>Aansluiting reserves Nieuw</t>
  </si>
  <si>
    <t>Aansluiting voorzieningen Nieuw</t>
  </si>
  <si>
    <t>Aansluiting bouwgrondexploitatie nieuw</t>
  </si>
  <si>
    <t>Rentebaten eigen vermogen</t>
  </si>
  <si>
    <t>Een financieel gezonde gemeente</t>
  </si>
  <si>
    <t>Onderhoud</t>
  </si>
  <si>
    <t>Boeken, abonnementen en contributies</t>
  </si>
  <si>
    <t>Toegerekende omslagrente</t>
  </si>
  <si>
    <t>Opleiding/cursus</t>
  </si>
  <si>
    <t>Rekenkamer</t>
  </si>
  <si>
    <t>Advieskosten derden</t>
  </si>
  <si>
    <t>Ondersteuning raad</t>
  </si>
  <si>
    <t>Burgerlijke stand</t>
  </si>
  <si>
    <t>Pachten en Huren</t>
  </si>
  <si>
    <t>Facilitaire kosten</t>
  </si>
  <si>
    <t>Schoonmaak</t>
  </si>
  <si>
    <t>Energie</t>
  </si>
  <si>
    <t>Overhead</t>
  </si>
  <si>
    <t>Vakantiedagen (cafetaria)</t>
  </si>
  <si>
    <t>Ingeleend personeel i.v.m. stage</t>
  </si>
  <si>
    <t>Telefonie</t>
  </si>
  <si>
    <t>Overhead: ICT</t>
  </si>
  <si>
    <t>Inkomensoverdrachten - gemeenschappelijke regeling</t>
  </si>
  <si>
    <t>Geldleningen</t>
  </si>
  <si>
    <t>Beleggingen</t>
  </si>
  <si>
    <t>Overige financieringsmiddelen</t>
  </si>
  <si>
    <t>Rente voorzieningen</t>
  </si>
  <si>
    <t>Baten OZB woningen</t>
  </si>
  <si>
    <t>OZB-eigenaren</t>
  </si>
  <si>
    <t>Baten OZB bedrijven</t>
  </si>
  <si>
    <t>OZB-gebruikers</t>
  </si>
  <si>
    <t>Opbrengsten parkeerbelasting</t>
  </si>
  <si>
    <t>Stelpost inkomsten</t>
  </si>
  <si>
    <t>Uitgaven overige belastingen</t>
  </si>
  <si>
    <t>Hondenbelasting</t>
  </si>
  <si>
    <t>Algemene baten en lasten</t>
  </si>
  <si>
    <t>Openbare Verlichting</t>
  </si>
  <si>
    <t>Verkeersmaatregelen</t>
  </si>
  <si>
    <t>Straatmeubilair/klein onderhoud</t>
  </si>
  <si>
    <t>Inkomensoverdrachten - provincie</t>
  </si>
  <si>
    <t>Economische zaken</t>
  </si>
  <si>
    <t>Fysieke bedrijfinfrastructuur</t>
  </si>
  <si>
    <t>Forensenbelasting</t>
  </si>
  <si>
    <t>Toeristenbelasting</t>
  </si>
  <si>
    <t>Onderwijshuisvesting</t>
  </si>
  <si>
    <t>Onderwijsbeleid en leerlingzaken</t>
  </si>
  <si>
    <t>Openbare bibliotheek</t>
  </si>
  <si>
    <t>Beheer dierenparken</t>
  </si>
  <si>
    <t>Evenementen en volksfeesten</t>
  </si>
  <si>
    <t>Kinderopvang</t>
  </si>
  <si>
    <t>Jeugdgezondheidszorg</t>
  </si>
  <si>
    <t>Rioolheffing woningen</t>
  </si>
  <si>
    <t>Afvalstoffenheffing</t>
  </si>
  <si>
    <t>Ruimtelijke ordening</t>
  </si>
  <si>
    <t>Beheer overige geb.en gronden</t>
  </si>
  <si>
    <t>Bestuursonderst. college van B&amp;W</t>
  </si>
  <si>
    <t>Werkorganisatie BUCH</t>
  </si>
  <si>
    <t>Uitg. woningen uitvoering Wet WOZ</t>
  </si>
  <si>
    <t>Uitgaven belasting. eigend en gebr. Bedrijven OZB</t>
  </si>
  <si>
    <t>Uitgaven heffing en invordering pb</t>
  </si>
  <si>
    <t>Mut. res. progr. 1b Samenleven</t>
  </si>
  <si>
    <t>Mut. res. progr. 2c Een bereikbare gem.</t>
  </si>
  <si>
    <t>Mut. res. progr. 3c Beheer en Onderh.</t>
  </si>
  <si>
    <t>Bedrijfscontacten en regelingen</t>
  </si>
  <si>
    <t>Sportbeleid en activering</t>
  </si>
  <si>
    <t>Cultuurpres.cultuurprod.cultuurpartic.</t>
  </si>
  <si>
    <t>Openbaar groen en openluchtrecr. WB</t>
  </si>
  <si>
    <t>Natuur/ landschapsbesch. (beleid)</t>
  </si>
  <si>
    <t>Alg. voorzieningen WMO en jeugd</t>
  </si>
  <si>
    <t>Veiligh.,jeugdrecl.,opvang Jeugd</t>
  </si>
  <si>
    <t>tegenboekingsrekening kosten onderzoek en ontwikke</t>
  </si>
  <si>
    <t>Tegenboekingsrekening: Gronden econ</t>
  </si>
  <si>
    <t>Tegenboekingsrekening: Woonruimten econ</t>
  </si>
  <si>
    <t>Tegenboekingsrekening: Bedrijfsgebouwen econ</t>
  </si>
  <si>
    <t>Tegenboekingsrekening: Grond-,weg-,waterbouw econ</t>
  </si>
  <si>
    <t>Tegenboekingsrekening: Vervoermiddelen econ</t>
  </si>
  <si>
    <t>Tegenboekingsrekening: Mach, app, instal econ</t>
  </si>
  <si>
    <t>Tegenboekingsrekening: Overige mat vaste act econ</t>
  </si>
  <si>
    <t>Tegenboekingsrekening: Gronden hef</t>
  </si>
  <si>
    <t>Tegenboekingsrekening: Woonruimten hef</t>
  </si>
  <si>
    <t>Tegenboekingsrekening: Bedrijfsgebouwen hef</t>
  </si>
  <si>
    <t>Tegenboekingsrekening: Grond-,weg-,waterbouw hef</t>
  </si>
  <si>
    <t>Tegenboekingsrekening: Vervoermiddelen hef</t>
  </si>
  <si>
    <t>Tegenboekingsrekening: Mach, app, instal hef</t>
  </si>
  <si>
    <t>Tegenboekingsrekening: Overige mat vaste act hef</t>
  </si>
  <si>
    <t>Tegenboekingsrekening: Bedrijfsgebouwen maatschap</t>
  </si>
  <si>
    <t>Tegenboekingsrekening: Grond-,weg-,waterbouw maat</t>
  </si>
  <si>
    <t>Tegenboekingsrekening: Mach, app, instal maat</t>
  </si>
  <si>
    <t>Tegenboekingsrekening: Overige mat vaste act maat</t>
  </si>
  <si>
    <t>Tegenboekingsrekenin: Bijdr act in eigendom derden</t>
  </si>
  <si>
    <t>Tegenboekingsrekening: Ov langlopende leningen</t>
  </si>
  <si>
    <t>Tegenboekingsrekening: kap verstrek deelnemingen</t>
  </si>
  <si>
    <t>Tegenboekingsrekening: Onderhanden werk grondexpl</t>
  </si>
  <si>
    <t>Beleidsreserve</t>
  </si>
  <si>
    <t>Egalisatiereserves</t>
  </si>
  <si>
    <t>Gerealiseerd resultaat</t>
  </si>
  <si>
    <t>Risicovoorziening</t>
  </si>
  <si>
    <t>Egalisatievoorziening</t>
  </si>
  <si>
    <t>Voorziening uit bijdragen derden</t>
  </si>
  <si>
    <t>Tegenboekingsrekening investeringskredieten</t>
  </si>
  <si>
    <t>GBRNR</t>
  </si>
  <si>
    <t>Gerealiseerd resultaat dienstjaar</t>
  </si>
  <si>
    <t>Lonen en salarissen boventallig personeel</t>
  </si>
  <si>
    <t>Individueel Keuze Budget</t>
  </si>
  <si>
    <t>Pensioenlasten</t>
  </si>
  <si>
    <t>SV lasten</t>
  </si>
  <si>
    <t>Aan- en verkoop verlof</t>
  </si>
  <si>
    <t>Civieltechn. Ontwerp (GB)</t>
  </si>
  <si>
    <t>Onderz.bodem + water (GB)</t>
  </si>
  <si>
    <t>Ingeleend pers. ivm ziekte</t>
  </si>
  <si>
    <t>Ingeleend pers. piek of projecten</t>
  </si>
  <si>
    <t>Kapitaaloverdrachten - gemeenschappelijke regeling</t>
  </si>
  <si>
    <t>Kapitaaloverdrachten - Provincies</t>
  </si>
  <si>
    <t>Rentelasten projectfinanciering</t>
  </si>
  <si>
    <t>Tegenboekingsrekening subadministraties</t>
  </si>
  <si>
    <t>Rioolheffing niet woningen</t>
  </si>
  <si>
    <t>Eigen bijdr. en verhaal soc. uitkeringen in natura</t>
  </si>
  <si>
    <t>Drank &amp; horeca</t>
  </si>
  <si>
    <t>Kapitaaloverdrachten - Waterschappen</t>
  </si>
  <si>
    <t>Kapitaaloverdrachten  Europese Unie</t>
  </si>
  <si>
    <t>Kaitaaloverdrachten - overige instellingen</t>
  </si>
  <si>
    <t>Rentebaten grondexploitatie</t>
  </si>
  <si>
    <t>Rentebaten projectfinanciering</t>
  </si>
  <si>
    <t>Baten rente voorzieningen</t>
  </si>
  <si>
    <t>Kerkedijk 35, gemeentewerf Bergen</t>
  </si>
  <si>
    <t>Voorstraat 69</t>
  </si>
  <si>
    <t>Voorstraat 82a</t>
  </si>
  <si>
    <t>Herenweg 72</t>
  </si>
  <si>
    <t>Heereweg 56, vm Rabobank</t>
  </si>
  <si>
    <t>Slotweg 42, hoeve overslot</t>
  </si>
  <si>
    <t>Sportlaan 5, opslag</t>
  </si>
  <si>
    <t>Resultaat na bestemming</t>
  </si>
  <si>
    <t>Gruttoweg 4a, brandweergarage Groet</t>
  </si>
  <si>
    <t>Elkshove 1, brandweergarage Bergen</t>
  </si>
  <si>
    <t>Damweg 9, reddingsbrigade Schoorl</t>
  </si>
  <si>
    <t>Strandposten</t>
  </si>
  <si>
    <t>Hargerstrandweg</t>
  </si>
  <si>
    <t>Gruttoweg 4, gymzaal</t>
  </si>
  <si>
    <t>Bovenweg 8, gymzaal</t>
  </si>
  <si>
    <t>Adm.de Ruyterweg 2, psz/kind.opv</t>
  </si>
  <si>
    <t>Europahal Molenweidtje 3 Bergen</t>
  </si>
  <si>
    <t>Molenweidtje 2, De Beeck</t>
  </si>
  <si>
    <t>Sporthal Egmond</t>
  </si>
  <si>
    <t>Watertorenweg 36, de Watertoren</t>
  </si>
  <si>
    <t>Compl Oudtburghwg tennis opstal</t>
  </si>
  <si>
    <t>Sportcomplexen Alkmaar Sport</t>
  </si>
  <si>
    <t>Berkenlaan 2, opslag</t>
  </si>
  <si>
    <t>Herenweg 72, depot Kranenburg</t>
  </si>
  <si>
    <t>Slotweg 17, de Kapberg</t>
  </si>
  <si>
    <t>Hoflaan 26, Kranenburgh</t>
  </si>
  <si>
    <t>Molens en kerktoren</t>
  </si>
  <si>
    <t>Parnassiapark, Bergen aan Zee</t>
  </si>
  <si>
    <t>Binnenhof 9-11, SWB</t>
  </si>
  <si>
    <t>Raadhuissstraat 2-4, het oude raadhuis</t>
  </si>
  <si>
    <t>Sportlaan 7, jongerencentrum</t>
  </si>
  <si>
    <t>Kerkedijk 41, begraafplaats Bergen</t>
  </si>
  <si>
    <t>Molenweg 6, begraafplaats Schoorl</t>
  </si>
  <si>
    <t>Voorstraat, begraafplaats Egmond</t>
  </si>
  <si>
    <t>Woningbezit gemeente Bergen</t>
  </si>
  <si>
    <t>res1a</t>
  </si>
  <si>
    <t>res1b</t>
  </si>
  <si>
    <t>res2a</t>
  </si>
  <si>
    <t>res2b</t>
  </si>
  <si>
    <t>res2c</t>
  </si>
  <si>
    <t>res3a</t>
  </si>
  <si>
    <t>res3b</t>
  </si>
  <si>
    <t>res3c</t>
  </si>
  <si>
    <t>Presentiegelden</t>
  </si>
  <si>
    <t>Grondverkoop Vrije sector</t>
  </si>
  <si>
    <t>Recreatieschappen</t>
  </si>
  <si>
    <t>Parkeerboetes</t>
  </si>
  <si>
    <t>Invoering omgevingswet</t>
  </si>
  <si>
    <t>V/N</t>
  </si>
  <si>
    <t>Controle vanuit tabbad begr wijz!</t>
  </si>
  <si>
    <t>Controle verschil moet 0 zijn</t>
  </si>
  <si>
    <t>Totaal mutatie alle programmaonderdelen (mutaties resultaat voor bestemming)</t>
  </si>
  <si>
    <t>Saldo alle programmaonderdelen (mutaties resultaat voor bestemming)</t>
  </si>
  <si>
    <t xml:space="preserve">Subtotaal reserves </t>
  </si>
  <si>
    <t>Totaal effect bestemming reserves</t>
  </si>
  <si>
    <t>KSTNSRT</t>
  </si>
  <si>
    <t>Omschrijving</t>
  </si>
  <si>
    <t>Vrij_Kenmerkwaarde2</t>
  </si>
  <si>
    <t>Schades en Vandalisme</t>
  </si>
  <si>
    <t>Rente o/g</t>
  </si>
  <si>
    <t>Verstrekking geldlening</t>
  </si>
  <si>
    <t>Schoonmaken</t>
  </si>
  <si>
    <t>Schades en vandalisme</t>
  </si>
  <si>
    <t>Rente u/g</t>
  </si>
  <si>
    <t>Aflossingen</t>
  </si>
  <si>
    <t>Opname geldlening</t>
  </si>
  <si>
    <r>
      <t xml:space="preserve">Alleen de 0 van inkomsten onvoorzien wijzigen in appelstrofe en dan 6 x 0 = </t>
    </r>
    <r>
      <rPr>
        <b/>
        <sz val="11"/>
        <color rgb="FFFF0000"/>
        <rFont val="Calibri"/>
        <family val="2"/>
        <scheme val="minor"/>
      </rPr>
      <t xml:space="preserve"> '000000</t>
    </r>
  </si>
  <si>
    <t>Grootboeknummer</t>
  </si>
  <si>
    <t>Karel de Grotelaan 21, vm brandweer</t>
  </si>
  <si>
    <t>Oudtburghweg 1, vm BSV kantine</t>
  </si>
  <si>
    <t>4b</t>
  </si>
  <si>
    <t>Jan Ligthartstraat 4, gemeentehuis Bergen</t>
  </si>
  <si>
    <t>4a</t>
  </si>
  <si>
    <t>4c</t>
  </si>
  <si>
    <t>P. Schotmanstraat 10, brandweer en wijkbeheer</t>
  </si>
  <si>
    <t>Nieuwedam 1-3, brandweer en wijkbeheer</t>
  </si>
  <si>
    <t>Schipper v/d Plasstraat 4, reddingsbrigade Egmond</t>
  </si>
  <si>
    <t>Van Hasseltweg 1, reddingsbrigade Bergen</t>
  </si>
  <si>
    <t>OBS De Driemaster, Adm. de Ruyterweg 2 - EaZ</t>
  </si>
  <si>
    <t>OBS Het Klimduin, Korhoendersweg 4 - Groet</t>
  </si>
  <si>
    <t>OBS Teun de Jager, Molenweg 11 - Schoorl</t>
  </si>
  <si>
    <t>OBS Van Reenenschool, Spaanschepad 1 - Bergen</t>
  </si>
  <si>
    <t>BBS Adriaan Roland Holstschool, Pr. H.ln 56-58 B.</t>
  </si>
  <si>
    <t>BBS Bosschool, Rondelaan 30 – Bergen</t>
  </si>
  <si>
    <t>BBS De Branding, Past. v Kleefstraat 19 – EaZ</t>
  </si>
  <si>
    <t>BBS De Windhoek, Herenweg 72 a - Egmond-Binnen</t>
  </si>
  <si>
    <t>BBS Willem Alexanderschool, Kapelweidtje 2 Bergen</t>
  </si>
  <si>
    <t>SBS De Ruimte, Oudtburghweg 3 - Bergen</t>
  </si>
  <si>
    <t>BVO Petrus Canisius College, Loudelsweg 14a Bergen</t>
  </si>
  <si>
    <t>BVO Adriaan Roland Holstschool, Loud.wg 38 Bergen</t>
  </si>
  <si>
    <t>Oude Prinsweg 21, Het Sterkenhuis_x000D_</t>
  </si>
  <si>
    <t>Slotruïne</t>
  </si>
  <si>
    <t>Van Reenenpark Bergen, opstallen en hekwerken</t>
  </si>
  <si>
    <t>P. Schotsmanstraat 10, werfterrein</t>
  </si>
  <si>
    <t>Nieuwedam 3, werfterrein_x000D_</t>
  </si>
  <si>
    <t>WMO collectief vervoer</t>
  </si>
  <si>
    <t>WMO woningaanpassingen</t>
  </si>
  <si>
    <t>WMO huur hulpmiddelen</t>
  </si>
  <si>
    <t>Molenweidtje 4a, huisvesting vergunninghouders</t>
  </si>
  <si>
    <t>OL banken en overige</t>
  </si>
  <si>
    <t>programmaonderdeel</t>
  </si>
  <si>
    <t>res1c</t>
  </si>
  <si>
    <t>res1d</t>
  </si>
  <si>
    <t>4d</t>
  </si>
  <si>
    <t>000000</t>
  </si>
  <si>
    <t>4e</t>
  </si>
  <si>
    <t>Maaien en Schouwen</t>
  </si>
  <si>
    <t>R/C</t>
  </si>
  <si>
    <t>PO</t>
  </si>
  <si>
    <t>Grootboeknummer omschrijving</t>
  </si>
  <si>
    <t>Kostensoort omschrijving</t>
  </si>
  <si>
    <t xml:space="preserve">het college van Bergen d.d. </t>
  </si>
  <si>
    <t xml:space="preserve">Bergen op </t>
  </si>
  <si>
    <t>Saldo inkomsten en uitgaven alle programmaonderdelen (mutatie resultaat na bestemming)</t>
  </si>
  <si>
    <t>Totaal mutaties inkomsten en uitgaven alle programmaonderdelen (resultaat na bestemming )</t>
  </si>
  <si>
    <t>Recreatieve havens</t>
  </si>
  <si>
    <t>ADMINISTRATIEF</t>
  </si>
  <si>
    <t>Begrotingswijziging accoord</t>
  </si>
  <si>
    <t xml:space="preserve">Naam budgethouder: </t>
  </si>
  <si>
    <t>Naam Financieel Adviseur:</t>
  </si>
  <si>
    <t>Paraaf:</t>
  </si>
  <si>
    <t>Datum:</t>
  </si>
  <si>
    <t>Toelichting door budgethouder op de administratieve wijziging:</t>
  </si>
  <si>
    <t>COLLEGE</t>
  </si>
  <si>
    <t>Vennootschapsbelasting (Vpb)</t>
  </si>
  <si>
    <t>Boulevard Z 5, reddingsbrigade Egm. (Maritiem C)</t>
  </si>
  <si>
    <t>Inkomsten Markten</t>
  </si>
  <si>
    <t>Uitgaven Markten</t>
  </si>
  <si>
    <t>OVO Berger Scholengem., Rondelaan 34 – Bergen</t>
  </si>
  <si>
    <t>Voormalig schoolgebouw, Korhoenderweg 2 Groet</t>
  </si>
  <si>
    <t>Bijstand aan zelfstandingen - starters</t>
  </si>
  <si>
    <t>WMO overige/medische keuringen</t>
  </si>
  <si>
    <t>Riool</t>
  </si>
  <si>
    <t>Kostenverhaal projecten</t>
  </si>
  <si>
    <t>Overige projecten (RO)</t>
  </si>
  <si>
    <t>Bouwgrondexploitatie</t>
  </si>
  <si>
    <t>Tegenboekingsrekening exploitatie</t>
  </si>
  <si>
    <t>Tegenboekingsrekening: OV uitzettingen &gt;=1jr</t>
  </si>
  <si>
    <t>SvN inleg startersleningen</t>
  </si>
  <si>
    <t>SvN inleg Duurzaamheidsleningen</t>
  </si>
  <si>
    <t>Aanleg fietstunnel onder N9</t>
  </si>
  <si>
    <t>Ebi - Herinr. Herenweg (Luilaantje- Adelbertusw.</t>
  </si>
  <si>
    <t>Sch plan Buitenduin voorbereidingskrediet</t>
  </si>
  <si>
    <t>Sch Plan Buitenduin Uitvoering</t>
  </si>
  <si>
    <t>Oude Hof parkeren</t>
  </si>
  <si>
    <t>Oude Hof wegen</t>
  </si>
  <si>
    <t>Openbare verlichting Oude Hof</t>
  </si>
  <si>
    <t>Oude Hof Brug</t>
  </si>
  <si>
    <t>Appartementsrecht 1/8 van de Burcht op 't Oude hof</t>
  </si>
  <si>
    <t>Kunstgrasveld Duinrand S</t>
  </si>
  <si>
    <t>Voorziening onderhanden werk</t>
  </si>
  <si>
    <t>Voorziening debiteuren</t>
  </si>
  <si>
    <t>Voorziening debiteuren belastingen</t>
  </si>
  <si>
    <t>Voorziening debiteuren Welzijn</t>
  </si>
  <si>
    <t>Voorziening debiteuren Welzijn FVA</t>
  </si>
  <si>
    <t>Tijdelijk beheer</t>
  </si>
  <si>
    <t>Saneren</t>
  </si>
  <si>
    <t>Onderzoek</t>
  </si>
  <si>
    <t>Bouwrijp maken</t>
  </si>
  <si>
    <t>Woonrijp maken</t>
  </si>
  <si>
    <t>Plankosten</t>
  </si>
  <si>
    <t>Planschade</t>
  </si>
  <si>
    <t>Tegenboekingsrekening R&amp;V</t>
  </si>
  <si>
    <t>Afwikkeling 2016</t>
  </si>
  <si>
    <t>Afwikkeling 2017</t>
  </si>
  <si>
    <t>Afwikkeling 2018</t>
  </si>
  <si>
    <t>Loonkostensubsidies</t>
  </si>
  <si>
    <t>Bijdragen Bovenwijks</t>
  </si>
  <si>
    <t>Diverse rente</t>
  </si>
  <si>
    <t>Inkomensoverdrachten - Rijk voorgaande dienstjaren</t>
  </si>
  <si>
    <t>Rente hypotheken</t>
  </si>
  <si>
    <t>Inkomsten onvoorzien</t>
  </si>
  <si>
    <t>Omgevingsvisie</t>
  </si>
  <si>
    <t>Omgevingsplan</t>
  </si>
  <si>
    <t>Civiele Kunstwerken</t>
  </si>
  <si>
    <t>Buitensportaccomodaties</t>
  </si>
  <si>
    <t>Openbaar groen en openluchtrecr. BOR</t>
  </si>
  <si>
    <t>Energietransitie</t>
  </si>
  <si>
    <t>Waterscooter Sea-Doo GTW155 en sled (VRB)</t>
  </si>
  <si>
    <t>OR Voetbalcomplex Egmond (wegen) (25 jr)</t>
  </si>
  <si>
    <t>Toeristische bebording</t>
  </si>
  <si>
    <t>Sch - Campergeestweg</t>
  </si>
  <si>
    <t>Investering Leidingen openbare verlichting 2022</t>
  </si>
  <si>
    <t>Reconstructie wegen 2022</t>
  </si>
  <si>
    <t>Wegen centrum Schoorl</t>
  </si>
  <si>
    <t>OV masten centrum Schoorl</t>
  </si>
  <si>
    <t>OV armaturen centrum Schoorl</t>
  </si>
  <si>
    <t>Bouwkosten Sporthal Egmond</t>
  </si>
  <si>
    <t>Installaties Sporthal Egmond</t>
  </si>
  <si>
    <t>Voetbalcomplex Egmond (15 jr)</t>
  </si>
  <si>
    <t>Voetbalcomplex Egmond (20 jr)</t>
  </si>
  <si>
    <t>Voetbalcomplex Egmond (25 jr)</t>
  </si>
  <si>
    <t>Voetbalcomplex Egmond (30 jr)</t>
  </si>
  <si>
    <t>Voetbalcomplex Egmond (40 jr)</t>
  </si>
  <si>
    <t>Voetbalcomplex Egmond (60 jr)</t>
  </si>
  <si>
    <t>Rioolinvesteringen 60 jaar 2022</t>
  </si>
  <si>
    <t>Rioolinvesteringen 45 jaar 2023</t>
  </si>
  <si>
    <t>Rioolinvesteringen 15 jaar 2023</t>
  </si>
  <si>
    <t>Riool centrum Schoorl</t>
  </si>
  <si>
    <t>Verwerkingskosten afval</t>
  </si>
  <si>
    <t>Huurkosten afval</t>
  </si>
  <si>
    <t>Aankoop grond Scholtenterrein</t>
  </si>
  <si>
    <t>Overige bijzondere salariskosten</t>
  </si>
  <si>
    <t>Netto persoonlijk budget</t>
  </si>
  <si>
    <t>Druk- en bindwerk</t>
  </si>
  <si>
    <t>Vrijwilligersvergoeding</t>
  </si>
  <si>
    <t>Invorderingskosten regulier</t>
  </si>
  <si>
    <t>Afwikkeling 2019</t>
  </si>
  <si>
    <t>Kwijtschelding riool</t>
  </si>
  <si>
    <t>Kwijtschelding afval</t>
  </si>
  <si>
    <t>Overige invordering</t>
  </si>
  <si>
    <t>Terugvordering en verhaal TOZO</t>
  </si>
  <si>
    <t>Inkomensoverdrachten - Rijk ivm Corona</t>
  </si>
  <si>
    <t>Rubriek</t>
  </si>
  <si>
    <t xml:space="preserve">Van Oldenborghweg 1, woning en bollenschuren
</t>
  </si>
  <si>
    <t>Vm OBS De Boswaid,  G. van IJsselstln 34 - EdH</t>
  </si>
  <si>
    <t>TOZO - Tijdelijke overbrugging zelfst. ondernemers</t>
  </si>
  <si>
    <t>Grex Oosterkimschool</t>
  </si>
  <si>
    <t>Grex Rabobank</t>
  </si>
  <si>
    <t>Grex T&amp;O-terrein</t>
  </si>
  <si>
    <t>Grex Petrusschool</t>
  </si>
  <si>
    <t xml:space="preserve">Omgevingswet Programmabreed
</t>
  </si>
  <si>
    <t xml:space="preserve">Omgevingswet Samenwerken in de keten
</t>
  </si>
  <si>
    <t>Herbestr.&amp;recon.fietspd Eeuwigeln &amp; aansl. Hoflaan</t>
  </si>
  <si>
    <t>Vervanging lichtarmaturen 2024</t>
  </si>
  <si>
    <t>Vervanging lichtmasten 2024</t>
  </si>
  <si>
    <t>Investering Leidingen openbare verlichting 2024</t>
  </si>
  <si>
    <t>Bgn- Idenslaan</t>
  </si>
  <si>
    <t>Eaz- Trompenbergstraat herinrichting</t>
  </si>
  <si>
    <t>Sch- herinrichting Gerbrandslaan</t>
  </si>
  <si>
    <t>De Beeck (her)inrichting openb.ruimte</t>
  </si>
  <si>
    <t>Reconstructie wegen 2024</t>
  </si>
  <si>
    <t>Slotweg 42 en Hoeve Overslot bouwkosten</t>
  </si>
  <si>
    <t>Slotweg 42 en Hoeve Overslot installaties</t>
  </si>
  <si>
    <t>Slotweg 42 en Hoeve Overslot tuin</t>
  </si>
  <si>
    <t xml:space="preserve">Voetbalcomplex Egmond (10 jr)
</t>
  </si>
  <si>
    <t>OR Voetbalcomplex Egmond (Groen) (15 jr)</t>
  </si>
  <si>
    <t>speelplaatsen 2024</t>
  </si>
  <si>
    <t>Rioolinvestering 2024 (60 jaar)</t>
  </si>
  <si>
    <t>Rioolinvestering 2024 (45 jaar)</t>
  </si>
  <si>
    <t>Rioolinvestering 2024 (15 jaar)</t>
  </si>
  <si>
    <t xml:space="preserve">stond als onderstaand maar dat klopt niet </t>
  </si>
  <si>
    <t>uitgaaf moet zijn inkomst</t>
  </si>
  <si>
    <t>inkomst moet zijn uitgaaf</t>
  </si>
  <si>
    <r>
      <t xml:space="preserve">Opnemen als resultaatbestemming inkomsten onvoorzien </t>
    </r>
    <r>
      <rPr>
        <b/>
        <sz val="9"/>
        <rFont val="Arial"/>
        <family val="2"/>
      </rPr>
      <t>Incidenteel</t>
    </r>
  </si>
  <si>
    <r>
      <t xml:space="preserve">Opnemen als resultaatbestemming  inkomsten onvoorzien </t>
    </r>
    <r>
      <rPr>
        <b/>
        <sz val="9"/>
        <rFont val="Arial"/>
        <family val="2"/>
      </rPr>
      <t>Structureel</t>
    </r>
  </si>
  <si>
    <t>Onderstaand moet na opnemen in / kopieren naar regels "inkomsten onvoorzien" op 0 uitkomen</t>
  </si>
  <si>
    <t>Totaal effect saldo Incdienteel</t>
  </si>
  <si>
    <t>Totaal effect saldo Structureel</t>
  </si>
  <si>
    <t>BUCH bijdrage regulier</t>
  </si>
  <si>
    <t>BUCH toekomstige bijdrage</t>
  </si>
  <si>
    <t>BUCH bijdrage plustaak</t>
  </si>
  <si>
    <t>Veiligheidsregio GR bijdrage</t>
  </si>
  <si>
    <t>Cocensus GR bijdrage</t>
  </si>
  <si>
    <t>WNK GR bijdrage</t>
  </si>
  <si>
    <t>Geestmerambacht GR bijdrage</t>
  </si>
  <si>
    <t>Naturalisaties</t>
  </si>
  <si>
    <t>Verklaring Omtrent Gedrag VOG</t>
  </si>
  <si>
    <t>Slotweg 46 en 48 (school en Raadhuis)_x000D_</t>
  </si>
  <si>
    <t>Leges APV titel 1(Winkeltijden, overige APV)</t>
  </si>
  <si>
    <t>Leges APV Titel 3 (Horeca, standpl, evenementen)</t>
  </si>
  <si>
    <t>Reddingsbrigades</t>
  </si>
  <si>
    <t>Leges kabels en leidingen</t>
  </si>
  <si>
    <t>Steigers en beschoeiingen</t>
  </si>
  <si>
    <t>Slotweg 44</t>
  </si>
  <si>
    <t>Nationaal Programma Onderwijs</t>
  </si>
  <si>
    <t>Depot Kranenburgh Boekelermeer</t>
  </si>
  <si>
    <t>TONK-Tijdelijke ondersteuning noodzakelijke kosten</t>
  </si>
  <si>
    <t>Gehandicapten parkeerkaarten</t>
  </si>
  <si>
    <t>Klimaat</t>
  </si>
  <si>
    <t>begraafplaatsrechten</t>
  </si>
  <si>
    <t>P1 - KO Bergen aan Zee - Hotel Nassau</t>
  </si>
  <si>
    <t>P2 - KO Bergen aan Zee - Hotel Maurits</t>
  </si>
  <si>
    <t xml:space="preserve">P3 - KO Bergen aan Zee - Nieuw Eijssenstein
</t>
  </si>
  <si>
    <t xml:space="preserve">P4 - KO Bergen aan Zee - Monsmarem
</t>
  </si>
  <si>
    <t xml:space="preserve">P8 - KO Bergen Centrum - Harmonielocatie
</t>
  </si>
  <si>
    <t xml:space="preserve">P9 - KO Bergen Centrum - Aldi / Scholten
</t>
  </si>
  <si>
    <t xml:space="preserve">P10 - KO Bergen Centrum - Dorpsplein
</t>
  </si>
  <si>
    <t xml:space="preserve">P12 - KO Bergen Centrum - Uitbreiding AH
</t>
  </si>
  <si>
    <t xml:space="preserve">P28 - KO Delversduin
</t>
  </si>
  <si>
    <t xml:space="preserve">P42 - KO Egmond a/d Hoef  - Herenweg 273A
</t>
  </si>
  <si>
    <t xml:space="preserve">P44 - KO Egmond Binnen - Visweg 17 (Molen)
</t>
  </si>
  <si>
    <t xml:space="preserve">P45 - KO Egmond Binnen - Kerkplein 25 (Kerk)
</t>
  </si>
  <si>
    <t>Vervanging Strandpost ERB</t>
  </si>
  <si>
    <t>Vervanging Rubberboot + vaste bodem zonder buddy</t>
  </si>
  <si>
    <t>Vervanging Rubberboot Novurania MX430 RIB</t>
  </si>
  <si>
    <t>Knip Molenweidtje plan Bergen Oost</t>
  </si>
  <si>
    <t>Reconstructie wegen 2025</t>
  </si>
  <si>
    <t>Vervanging lichtmasten 2025</t>
  </si>
  <si>
    <t>Vervanging armaturen 2025</t>
  </si>
  <si>
    <t>Investering Leidingen openbare verlichting 2025</t>
  </si>
  <si>
    <t>Sch- recon. Munnikenweg tsn Heerenweg en Kleiweg</t>
  </si>
  <si>
    <t>Bgn- reconstructie Sluispolder</t>
  </si>
  <si>
    <t>Bgn- reconstructie Maasdammerlaan</t>
  </si>
  <si>
    <t>Reconstructie Hargerstrandweg</t>
  </si>
  <si>
    <t>Vervangen VRI ingang EaZ</t>
  </si>
  <si>
    <t>Herinrichting Breelaan - Bergen Centrum</t>
  </si>
  <si>
    <t>Kunstwerk betonnen bruggen kogendijk</t>
  </si>
  <si>
    <t>Eah Vervanging houten brug Mosselaan</t>
  </si>
  <si>
    <t>Eah vervanging houten brug Lamoraalweg</t>
  </si>
  <si>
    <t>Eaz vervanging houten brug Boulevard</t>
  </si>
  <si>
    <t>Sch Vervanging houten brug Moorpad</t>
  </si>
  <si>
    <t>Bgn Vervanging houten brug Maesdammerlaan</t>
  </si>
  <si>
    <t>IHP Nieuwbouw PCC/ARH (loudelsweg 14a)</t>
  </si>
  <si>
    <t>IHP Blosse Integraal Kindcentrum Ead Hoef</t>
  </si>
  <si>
    <t>IHP Nieuwbouw Berger Scholen gemeenschap</t>
  </si>
  <si>
    <t>Nieuwbouw depot Kranenburgh (Opstal)</t>
  </si>
  <si>
    <t>Nieuwbouw depot Kranenburgh (Installaties)</t>
  </si>
  <si>
    <t>Inventaris nieuwbouw depot Kranenburgh</t>
  </si>
  <si>
    <t>Vervanging installaties depot Berkenlaan</t>
  </si>
  <si>
    <t>Grond depot Kranenburgh Boekelermeer</t>
  </si>
  <si>
    <t>Speelplaatsen 2025</t>
  </si>
  <si>
    <t>Rioolinvesteringen 60 jaar 2025</t>
  </si>
  <si>
    <t>Rioolinvesteringen 45 jaar 2025</t>
  </si>
  <si>
    <t>Rioolinvesteringen 15 jaar 2025</t>
  </si>
  <si>
    <t>Sch- riool Munnikenweg tsn Heerenweg en Kleiweg</t>
  </si>
  <si>
    <t>Bgn- riool reconstructie Maasdammerlaan</t>
  </si>
  <si>
    <t>7 betonnen bakken ondergrondse containers EAZ</t>
  </si>
  <si>
    <t>Panden dorpsplein (herontwikkelingswaarde)</t>
  </si>
  <si>
    <t>Inbrengwaarde sloop grond &amp; opstal</t>
  </si>
  <si>
    <t>Overige maatregelen grondexpl.</t>
  </si>
  <si>
    <t>Stelpost uitgaven</t>
  </si>
  <si>
    <t>Afwikkeling 2020</t>
  </si>
  <si>
    <t>Jaarlijkse subsidies</t>
  </si>
  <si>
    <t>Eenmalige subsidies</t>
  </si>
  <si>
    <t>Bijdrage gemeenschappelijke regeling</t>
  </si>
  <si>
    <t>Omgevingsdienst (OD) GR bijdrage</t>
  </si>
  <si>
    <t>GGD GR bijdrage</t>
  </si>
  <si>
    <t>RHCA (regionaal archief) GR bijdrage</t>
  </si>
  <si>
    <t>Financi¿ transacties</t>
  </si>
  <si>
    <t>Werkelijke interne uren vanuit TIM</t>
  </si>
  <si>
    <t>Grondverkoop Sociaal</t>
  </si>
  <si>
    <t>Grondverkoop ruwe bouwgrond</t>
  </si>
  <si>
    <t>DIFTAR (gedifferentieerd tarief)</t>
  </si>
  <si>
    <t>Bijdrage regulier gemeenten</t>
  </si>
  <si>
    <t>BIZ heffing bedrijveninvesteringszone</t>
  </si>
  <si>
    <t>I/U</t>
  </si>
  <si>
    <t>Salarisuitbetalingen voorgaande jaren</t>
  </si>
  <si>
    <t>Thuiswerkvergoeding</t>
  </si>
  <si>
    <t>Arbo</t>
  </si>
  <si>
    <t>Beveiligingskosten</t>
  </si>
  <si>
    <t>Afvalbrengstation</t>
  </si>
  <si>
    <t>Communicatie</t>
  </si>
  <si>
    <t>CTB</t>
  </si>
  <si>
    <t>Oekraïne kosten</t>
  </si>
  <si>
    <t>Afwikkeling 2021</t>
  </si>
  <si>
    <t>Zaffier GR Bijdrage</t>
  </si>
  <si>
    <t>Kwijtschelding ihkv toeslagaffaire</t>
  </si>
  <si>
    <t>Overboeking tbv balans</t>
  </si>
  <si>
    <t xml:space="preserve">Overboeking tbv balans
</t>
  </si>
  <si>
    <t>Oekraïne personeelsdeclaraties</t>
  </si>
  <si>
    <t>Zakedijkje 38/38a (BBS M. Wiegman, OBS Lucebert)</t>
  </si>
  <si>
    <t>(tijdelijke) huisvesting Oekraïne</t>
  </si>
  <si>
    <t>WMO trapliften</t>
  </si>
  <si>
    <t>WMO hulpm woonvz</t>
  </si>
  <si>
    <t>WMO hulpm rolstoelen</t>
  </si>
  <si>
    <t>Duurzame bedrijfsvoering</t>
  </si>
  <si>
    <t>Circulaire economie</t>
  </si>
  <si>
    <t>Klimaatadaptatie</t>
  </si>
  <si>
    <t>Duurzame mobiliteit</t>
  </si>
  <si>
    <t xml:space="preserve">P11 - KO Bergen Centrum - Winkelhart
</t>
  </si>
  <si>
    <t xml:space="preserve">P13 - KO Bergen Centrum - Parkhotel
</t>
  </si>
  <si>
    <t xml:space="preserve">P14 - KO Bergen Centrum - ABN-locatie
</t>
  </si>
  <si>
    <t xml:space="preserve">P15 - GO Bergen Centrum - Openbaar gebied
</t>
  </si>
  <si>
    <t xml:space="preserve">P16 - GO Bergen Centrum - B.Plan-voorber.besl.
</t>
  </si>
  <si>
    <t xml:space="preserve">P18 - GO Bergen Oost - Structuurvisie
</t>
  </si>
  <si>
    <t xml:space="preserve">P26 - GO Voetbalfusie
</t>
  </si>
  <si>
    <t xml:space="preserve">P27 - GO Watertoren
</t>
  </si>
  <si>
    <t xml:space="preserve">P29 - KO Big Five - Egmond Binnen Zuid
</t>
  </si>
  <si>
    <t xml:space="preserve">P30 - KO Big Five - Egmond aan den Hoef Oost
</t>
  </si>
  <si>
    <t xml:space="preserve">P31 - KO Big Five - Egmond aan den Hoef Noord
</t>
  </si>
  <si>
    <t xml:space="preserve">P32 - KO Big Five - Egmond Binnen Nrd - Adelbert
</t>
  </si>
  <si>
    <t xml:space="preserve">P33 - KO Big Five - Groet, Groetincke fase 2
</t>
  </si>
  <si>
    <t xml:space="preserve">P34 - GO Schoorl - Centrum
</t>
  </si>
  <si>
    <t xml:space="preserve">P40 - KO Schoorl - Duinweg 58 en 60
</t>
  </si>
  <si>
    <t xml:space="preserve">P41 - KO Bergen - Zuidlaan 59 
</t>
  </si>
  <si>
    <t xml:space="preserve">P48 - KO Schoorl - Tiny Houses
</t>
  </si>
  <si>
    <t xml:space="preserve">Grex - Small Five - Elkshove 
</t>
  </si>
  <si>
    <t>Zonnepanelen Jan Ligthartstraat 4 2023</t>
  </si>
  <si>
    <t>Overlevingspakken VRB 10 stuks (2023)</t>
  </si>
  <si>
    <t>Bgn- Reconstructie Beukenlaan en Komlaan</t>
  </si>
  <si>
    <t>sch Hargervaart</t>
  </si>
  <si>
    <t>Vervanging lichtmasten 2026</t>
  </si>
  <si>
    <t>Vervanging armaturen 2026</t>
  </si>
  <si>
    <t>Reconstructie wegen 2026</t>
  </si>
  <si>
    <t>Investering Leidingen openbare verlichting 2026</t>
  </si>
  <si>
    <t>Sch- Koningsweg achterpad 2025</t>
  </si>
  <si>
    <t>Bgn- reconstructie renbaanlaan 2025</t>
  </si>
  <si>
    <t>Parkeerautomaat Duinvermaak</t>
  </si>
  <si>
    <t>Eaz hoofdtrap boulevard noord 216</t>
  </si>
  <si>
    <t>Kunstgrasveld D vv Bergen veld D 2026</t>
  </si>
  <si>
    <t>Speelplaatsen 2026</t>
  </si>
  <si>
    <t>Rioolinvesteringen 60 jaar 2026</t>
  </si>
  <si>
    <t>Rioolinvesteringen 45 jaar 2026</t>
  </si>
  <si>
    <t>Rioolinvesteringen 15 jaar 2026</t>
  </si>
  <si>
    <t>Overkapping stalling huisvuilwagens 2022</t>
  </si>
  <si>
    <t>aanpassen voor berg wijz.</t>
  </si>
  <si>
    <t>73 kaartlezers</t>
  </si>
  <si>
    <t>EaZ steiger Boulevard Noord bij Visboet.</t>
  </si>
  <si>
    <t>EaZ steiger Boulevard Noord bij De Windwijzer</t>
  </si>
  <si>
    <t>EaZ steiger Boulevard Noord uitkijkpunt</t>
  </si>
  <si>
    <t>BGN Fiets/ voetgangersbrug Ursulinelaan</t>
  </si>
  <si>
    <t>EaH Voetgangersbug Slotgracht Slotweg</t>
  </si>
  <si>
    <t>Waterscooter Yamaha Waverunner incl trailer (SRB)</t>
  </si>
  <si>
    <t>Waterscooter Yamaha incl trailer (SRB)</t>
  </si>
  <si>
    <t>Tractor New Holland (ERB)</t>
  </si>
  <si>
    <t>Quad Yamaha Rhino (SRB)</t>
  </si>
  <si>
    <t>Waterscooter Sea-Doo incl trailer (ERB)</t>
  </si>
  <si>
    <t>Overlevingspakken Viking PS4172 (ERB)</t>
  </si>
  <si>
    <t>Overlevingspak Viking, droogpakken (SRB)</t>
  </si>
  <si>
    <t>Paardenmarkt 19 Schoorl</t>
  </si>
  <si>
    <t>Economische promotie</t>
  </si>
  <si>
    <t xml:space="preserve">Preventief jeugdbeleid
</t>
  </si>
  <si>
    <t xml:space="preserve">WMO hulpm ind vervoersvz. (K)
</t>
  </si>
  <si>
    <t xml:space="preserve">WMO scootmobielen (K)
</t>
  </si>
  <si>
    <t xml:space="preserve">Huishoudelijke ondersteuning
</t>
  </si>
  <si>
    <t xml:space="preserve">PGB Huishoudelijke hulp (K)
</t>
  </si>
  <si>
    <t xml:space="preserve">Eigen bijdrage Wmo via CAK
</t>
  </si>
  <si>
    <t>Maatw vz WMO Begeleiding</t>
  </si>
  <si>
    <t xml:space="preserve">PGB Wmo - Begeleiding (K)
</t>
  </si>
  <si>
    <t>Maatw vz Wmo dagbesteding</t>
  </si>
  <si>
    <t>Maatwerk voorz. WMO onderst./waard. Mantelzorg (K)</t>
  </si>
  <si>
    <t>P49 - Bergen - Ecodorp</t>
  </si>
  <si>
    <t>GREX-Parck de Beeck/BSV</t>
  </si>
  <si>
    <t>Bgn-Jan Oldenburglaan</t>
  </si>
  <si>
    <t xml:space="preserve">Bgn Fiets/ voetgangersbrug Natteweg
</t>
  </si>
  <si>
    <t xml:space="preserve">Sch Fiets/ voetgangersbrug Houtjeslaan
</t>
  </si>
  <si>
    <t>Aanschaf bordessen afvalbrengdepot</t>
  </si>
  <si>
    <t>SPUK Oekraïne</t>
  </si>
  <si>
    <t>Werkwijze actuele niet geblokkeerde grootbokenummers uitdraaien uit key2 zie hiernaast, om de data in dit bestand te actualiseren</t>
  </si>
  <si>
    <r>
      <t xml:space="preserve">Naar Key2 financien, selecteer bedrijf. Ga naar Grootboek, naar Vaste gegevens, naar Grootboeknummers, gebruik Functietoets F7
Kies bij Code blokkering voor "Niet geblokkeerd" en vul in bij Grootboeknummer &gt; 5999999, gebruik functietoets F8
Kies daarna voor de button MS Excel spreadsheet. Kies in het Pop-up scherm waar je het bestand naar toe wilt schrijven en wijzig eventueel de naam van het bestand. Klik vervolgens het </t>
    </r>
    <r>
      <rPr>
        <sz val="11"/>
        <color rgb="FF00B050"/>
        <rFont val="Arial"/>
        <family val="2"/>
      </rPr>
      <t>groene vinkje</t>
    </r>
    <r>
      <rPr>
        <sz val="11"/>
        <color rgb="FF0070C0"/>
        <rFont val="Arial"/>
        <family val="2"/>
      </rPr>
      <t xml:space="preserve"> aan. Bij de melding meer dan 100 records klikken op doorgaan.</t>
    </r>
  </si>
  <si>
    <t>Notaris en advocatenverzoeken</t>
  </si>
  <si>
    <t>Loonkosten subsidie (ZW)</t>
  </si>
  <si>
    <t>Check in (ZW)</t>
  </si>
  <si>
    <t>Vliegwiel (ZW)</t>
  </si>
  <si>
    <t>Bijzondere bijstand. Minimabeleid (ZW)</t>
  </si>
  <si>
    <t>Bezwaar en beroep (ZW)</t>
  </si>
  <si>
    <t>Gem. armoede- en schuldenbeleid (ZW)</t>
  </si>
  <si>
    <t>Fraudebestrijding (ZW)</t>
  </si>
  <si>
    <t>Energie toeslag (ZW)</t>
  </si>
  <si>
    <t>Opvang vluchtelingen Oekraïne (ZW)</t>
  </si>
  <si>
    <t>Sociale werkvoorziening (ZW)</t>
  </si>
  <si>
    <t>WSW bijdrage tekort (ZW)</t>
  </si>
  <si>
    <t>Participatiebudget inburgering (ZW)</t>
  </si>
  <si>
    <t>Participatiebudget re-integratie (ZL)</t>
  </si>
  <si>
    <t>Nieuw Wajong (ZL)</t>
  </si>
  <si>
    <t>Nieuw begeleiding (ZL)</t>
  </si>
  <si>
    <t>Nieuwe Wet Inburgering (ZW)</t>
  </si>
  <si>
    <t>Maatw vz Wmo Vervoer Dagbesteding</t>
  </si>
  <si>
    <t>Maatw vz Wmo Meldpunt acute zorg</t>
  </si>
  <si>
    <t>P43 - KO Egmond Binnen - Visweg 13</t>
  </si>
  <si>
    <t>P51 - KO Egmond Binnen - Visweg 45/Abdijlaan 20</t>
  </si>
  <si>
    <t xml:space="preserve">Renovatie sanitair JL4
</t>
  </si>
  <si>
    <t xml:space="preserve">Vervangen fietsenstalling en zonnepanelen JL4
</t>
  </si>
  <si>
    <t xml:space="preserve">Kabinebekleding, deuren en contragewicht lift Jl4
</t>
  </si>
  <si>
    <t xml:space="preserve">Vervangen marmoleum JL4
</t>
  </si>
  <si>
    <t xml:space="preserve">Brandmeldinstallatie JL4
</t>
  </si>
  <si>
    <t xml:space="preserve">Zonnepanelen P. Schotsmanstraat 10
</t>
  </si>
  <si>
    <t xml:space="preserve">Vervanging Quad Yamaha Rhino   kenteken  44-JKP-8
</t>
  </si>
  <si>
    <t xml:space="preserve">verkeersborden 2023
</t>
  </si>
  <si>
    <t xml:space="preserve">verkeersborden 2024
</t>
  </si>
  <si>
    <t xml:space="preserve">verkeersborden 2025
</t>
  </si>
  <si>
    <t xml:space="preserve">Reconstructie wegen 2027
</t>
  </si>
  <si>
    <t xml:space="preserve">EaH Centrum Egmonderstraat en Herenweg
</t>
  </si>
  <si>
    <t xml:space="preserve">EaZ Herinrichting parkeerterrein Kennedyboulevard
</t>
  </si>
  <si>
    <t xml:space="preserve">Bgn Studler van Surcklaan
</t>
  </si>
  <si>
    <t xml:space="preserve">Bgn reconstructie Sluislaan en mosselenbuurt 
</t>
  </si>
  <si>
    <t xml:space="preserve">Bgn - Baakmeerdijk en Oosterdijk, fase 1
</t>
  </si>
  <si>
    <t xml:space="preserve">Bgn - Baakmeerdijk en Oosterdijk, fase 2
</t>
  </si>
  <si>
    <t xml:space="preserve">EadH - Verlengde Zandweg
</t>
  </si>
  <si>
    <t xml:space="preserve">EB - Reconstructie Kerkeplein
</t>
  </si>
  <si>
    <t xml:space="preserve">Vervangen VRI EadH
</t>
  </si>
  <si>
    <t xml:space="preserve">OV Armaturen 2027
</t>
  </si>
  <si>
    <t xml:space="preserve">OV lichtmasten 2027
</t>
  </si>
  <si>
    <t xml:space="preserve">OV leidingen 2027
</t>
  </si>
  <si>
    <t xml:space="preserve">Vervangen parkeerautomaten 
</t>
  </si>
  <si>
    <t xml:space="preserve">Beschoeiingen 2023
</t>
  </si>
  <si>
    <t xml:space="preserve">Beschoeiingen 2024
</t>
  </si>
  <si>
    <t xml:space="preserve">Beschoeiingen 2025
</t>
  </si>
  <si>
    <t xml:space="preserve">Beschoeiingen 2026
</t>
  </si>
  <si>
    <t xml:space="preserve">Beschoeiingen 2027
</t>
  </si>
  <si>
    <t>Vervangen 5 slagbomen strandopgang (incl softw)</t>
  </si>
  <si>
    <t xml:space="preserve">Vervanging kapberg van Reenenpark
</t>
  </si>
  <si>
    <t xml:space="preserve">Speelplaatsen 2027
</t>
  </si>
  <si>
    <t xml:space="preserve">Rioolinvesteringen 2027
</t>
  </si>
  <si>
    <t xml:space="preserve">Rioolinvesteringen 15 jaar 2027
</t>
  </si>
  <si>
    <t xml:space="preserve">Iba's 2024
</t>
  </si>
  <si>
    <t xml:space="preserve">Iba's 2025
</t>
  </si>
  <si>
    <t xml:space="preserve">Iba's 2026
</t>
  </si>
  <si>
    <t xml:space="preserve">Iba's 2027
</t>
  </si>
  <si>
    <t xml:space="preserve">Vervanging bestaande containers 2023
</t>
  </si>
  <si>
    <t xml:space="preserve">Vervanging bestaande containers 2024
</t>
  </si>
  <si>
    <t xml:space="preserve">Vervanging bestaande containers 2025
</t>
  </si>
  <si>
    <t xml:space="preserve">Vervanging bestaande containers 2026
</t>
  </si>
  <si>
    <t xml:space="preserve">Vervanging bestaande containers 2027
</t>
  </si>
  <si>
    <r>
      <t xml:space="preserve">Indien het jaar t/m &lt; huidig boekjaar, dan de desbetreffende grootboeknummers, via Filter niet mee selecteren voor onderstaande gebruik in het format. De desbetreffende grootboeknummers kunnen worden geblokkeerd, zodat de overigen actueel blijven.  
In het excelbestand de kolom Vrij kenmerk waarde 2 (programmaonderdeel)  knippen en invoegen/plakken naar kolom C. Daarna knip en plak je de waarden vanaf grootboeknummers serie 6 uit kolom a t/c in dit tabbald vanaf rij 5.
</t>
    </r>
    <r>
      <rPr>
        <u/>
        <sz val="10"/>
        <rFont val="Arial"/>
        <family val="2"/>
      </rPr>
      <t>Daarna aanpassen in kolom C</t>
    </r>
    <r>
      <rPr>
        <sz val="10"/>
        <rFont val="Arial"/>
        <family val="2"/>
      </rPr>
      <t xml:space="preserve">
In de 6 serie bij de reserves (alle grbtknrs die met 610 beginnen) het programmaonderdeel bij PO 1 t/m 3 wijzigen van </t>
    </r>
    <r>
      <rPr>
        <b/>
        <sz val="10"/>
        <color theme="5"/>
        <rFont val="Arial"/>
        <family val="2"/>
      </rPr>
      <t>1a in res1a</t>
    </r>
    <r>
      <rPr>
        <sz val="10"/>
        <rFont val="Arial"/>
        <family val="2"/>
      </rPr>
      <t xml:space="preserve"> en </t>
    </r>
    <r>
      <rPr>
        <b/>
        <sz val="10"/>
        <color theme="5"/>
        <rFont val="Arial"/>
        <family val="2"/>
      </rPr>
      <t>1b in res1b</t>
    </r>
    <r>
      <rPr>
        <sz val="10"/>
        <rFont val="Arial"/>
        <family val="2"/>
      </rPr>
      <t xml:space="preserve"> et cetera, </t>
    </r>
    <r>
      <rPr>
        <b/>
        <sz val="10"/>
        <color theme="5"/>
        <rFont val="Arial"/>
        <family val="2"/>
      </rPr>
      <t>bij PO4 moet alles op res4</t>
    </r>
    <r>
      <rPr>
        <sz val="10"/>
        <rFont val="Arial"/>
        <family val="2"/>
      </rPr>
      <t xml:space="preserve"> staan.
Overige uitzondering voor de 6 serie is dat bij </t>
    </r>
    <r>
      <rPr>
        <b/>
        <sz val="10"/>
        <color theme="5"/>
        <rFont val="Arial"/>
        <family val="2"/>
      </rPr>
      <t>6109990 resultaat na bestemming rnb</t>
    </r>
    <r>
      <rPr>
        <sz val="10"/>
        <rFont val="Arial"/>
        <family val="2"/>
      </rPr>
      <t xml:space="preserve"> moet staan.
Bij 6999999 en de overige grootboeknummers uit de 7, 8 en 9 serie dient overal </t>
    </r>
    <r>
      <rPr>
        <b/>
        <sz val="10"/>
        <color theme="5"/>
        <rFont val="Arial"/>
        <family val="2"/>
      </rPr>
      <t>SA</t>
    </r>
    <r>
      <rPr>
        <sz val="10"/>
        <rFont val="Arial"/>
        <family val="2"/>
      </rPr>
      <t xml:space="preserve"> (subadministratie) te staan.
</t>
    </r>
    <r>
      <rPr>
        <u/>
        <sz val="10"/>
        <rFont val="Arial"/>
        <family val="2"/>
      </rPr>
      <t xml:space="preserve">Daarna aanpassen / controleren in Kolom D, </t>
    </r>
    <r>
      <rPr>
        <sz val="10"/>
        <rFont val="Arial"/>
        <family val="2"/>
      </rPr>
      <t xml:space="preserve">
Bij de 6 serie moet er </t>
    </r>
    <r>
      <rPr>
        <b/>
        <sz val="10"/>
        <color theme="5"/>
        <rFont val="Arial"/>
        <family val="2"/>
      </rPr>
      <t>prod</t>
    </r>
    <r>
      <rPr>
        <b/>
        <sz val="10"/>
        <rFont val="Arial"/>
        <family val="2"/>
      </rPr>
      <t xml:space="preserve"> staan</t>
    </r>
    <r>
      <rPr>
        <sz val="10"/>
        <rFont val="Arial"/>
        <family val="2"/>
      </rPr>
      <t>, 
Bij de 7 serie moet er i</t>
    </r>
    <r>
      <rPr>
        <b/>
        <sz val="10"/>
        <color theme="5"/>
        <rFont val="Arial"/>
        <family val="2"/>
      </rPr>
      <t>nv</t>
    </r>
    <r>
      <rPr>
        <sz val="10"/>
        <rFont val="Arial"/>
        <family val="2"/>
      </rPr>
      <t xml:space="preserve"> staan, alleen bij de reserves 7999600 t/m 7999604 </t>
    </r>
    <r>
      <rPr>
        <b/>
        <sz val="10"/>
        <rFont val="Arial"/>
        <family val="2"/>
      </rPr>
      <t xml:space="preserve"> </t>
    </r>
    <r>
      <rPr>
        <b/>
        <sz val="10"/>
        <color theme="5"/>
        <rFont val="Arial"/>
        <family val="2"/>
      </rPr>
      <t>res</t>
    </r>
    <r>
      <rPr>
        <sz val="10"/>
        <rFont val="Arial"/>
        <family val="2"/>
      </rPr>
      <t xml:space="preserve"> en bij de voorzieningen 7999700 t/m  7999707 </t>
    </r>
    <r>
      <rPr>
        <b/>
        <sz val="10"/>
        <color theme="5"/>
        <rFont val="Arial"/>
        <family val="2"/>
      </rPr>
      <t>vrz</t>
    </r>
    <r>
      <rPr>
        <sz val="10"/>
        <rFont val="Arial"/>
        <family val="2"/>
      </rPr>
      <t xml:space="preserve">
Bij de 8 serie moet er </t>
    </r>
    <r>
      <rPr>
        <b/>
        <sz val="10"/>
        <color theme="5"/>
        <rFont val="Arial"/>
        <family val="2"/>
      </rPr>
      <t>prjct</t>
    </r>
    <r>
      <rPr>
        <sz val="10"/>
        <rFont val="Arial"/>
        <family val="2"/>
      </rPr>
      <t xml:space="preserve"> staan en
Bij de 9 serie moet er </t>
    </r>
    <r>
      <rPr>
        <b/>
        <sz val="10"/>
        <color theme="5"/>
        <rFont val="Arial"/>
        <family val="2"/>
      </rPr>
      <t>res</t>
    </r>
    <r>
      <rPr>
        <sz val="10"/>
        <rFont val="Arial"/>
        <family val="2"/>
      </rPr>
      <t xml:space="preserve"> staan voor reserves en</t>
    </r>
    <r>
      <rPr>
        <b/>
        <sz val="10"/>
        <color theme="5"/>
        <rFont val="Arial"/>
        <family val="2"/>
      </rPr>
      <t xml:space="preserve"> vrz </t>
    </r>
    <r>
      <rPr>
        <sz val="10"/>
        <rFont val="Arial"/>
        <family val="2"/>
      </rPr>
      <t>voor voorzieningen.</t>
    </r>
  </si>
  <si>
    <t>Afwikkeling 2022</t>
  </si>
  <si>
    <t>Programmakosten Zaffier</t>
  </si>
  <si>
    <t>Werkwijze actuele niet geblokkeerde kostensoorten uitdraaien uit key2 zie hiernaast, om de data in dit bestand te actualiseren</t>
  </si>
  <si>
    <r>
      <t xml:space="preserve">Naar Key2 financien, selecteer bedrijf. Ga naar Grootboek, naar Vaste gegevens, naar Kostensoorten, gebruik Functietoets F7
Kies bij Code blokkering voor "Niet geblokkeerd", gebruik functietoets F8
Kies daarna voor de button MS Excel spreadsheet. Kies in het Pop-up scherm waar je het bestand naar toe wilt schrijven en wijzig eventueel de naam van het bestand. Klik vervolgens het </t>
    </r>
    <r>
      <rPr>
        <sz val="11"/>
        <color rgb="FF00B050"/>
        <rFont val="Arial"/>
        <family val="2"/>
      </rPr>
      <t>groene vinkje</t>
    </r>
    <r>
      <rPr>
        <sz val="11"/>
        <color rgb="FF0070C0"/>
        <rFont val="Arial"/>
        <family val="2"/>
      </rPr>
      <t xml:space="preserve"> aan. Bij de melding meer dan 100 records klikken op doorgaan.</t>
    </r>
  </si>
  <si>
    <r>
      <t xml:space="preserve">Alleen de 0 van inkomsten onvoorzien wijzigen in apostrophe en dan 6 x 0 = </t>
    </r>
    <r>
      <rPr>
        <b/>
        <sz val="11"/>
        <color rgb="FFFF0000"/>
        <rFont val="Arial"/>
        <family val="2"/>
      </rPr>
      <t xml:space="preserve"> '000000</t>
    </r>
  </si>
  <si>
    <t>Kosten / 
Opbrengstsoort</t>
  </si>
  <si>
    <t>Jaar vanaf</t>
  </si>
  <si>
    <t>Jaar t/m</t>
  </si>
  <si>
    <t>Hotel Nassau tbv opvang</t>
  </si>
  <si>
    <t>Karel de Grotelaan 13</t>
  </si>
  <si>
    <t>Jeugdhulp begeleiding</t>
  </si>
  <si>
    <t>Jeugdhulp behandeling</t>
  </si>
  <si>
    <t>Vanuit mutatie begroting 2024, nog niet opgevoerd in Key2F</t>
  </si>
  <si>
    <t>Jeugdbescherming</t>
  </si>
  <si>
    <t>Jeugdreclassering</t>
  </si>
  <si>
    <t>Mut. res. progr. 1c Een veilige gemeente</t>
  </si>
  <si>
    <t>Visweg 45 EBi, gymzaal</t>
  </si>
  <si>
    <t>IKC de Kiem, Pr. Marijkelaan 1 - EaH</t>
  </si>
  <si>
    <t>Visweg 45 dorpshuis De Schulp EBi</t>
  </si>
  <si>
    <t>Noordvelderweg 5, EBi</t>
  </si>
  <si>
    <t xml:space="preserve">Jeugdhulp dagbesteding
</t>
  </si>
  <si>
    <t xml:space="preserve">Jeugdhulp zonder verblijf overig
</t>
  </si>
  <si>
    <t xml:space="preserve">Pleegzorg
</t>
  </si>
  <si>
    <t xml:space="preserve">Gezinsgericht
</t>
  </si>
  <si>
    <t xml:space="preserve">Jeugdhulp met verblijf overig
</t>
  </si>
  <si>
    <t xml:space="preserve">Jeugdbeh GGZ zonder verblijf
</t>
  </si>
  <si>
    <t xml:space="preserve">Jeugdh crisis/LTA/GGZ verblijf
</t>
  </si>
  <si>
    <t xml:space="preserve">Gesloten plaatsing
</t>
  </si>
  <si>
    <t>Visweg 45, gezondheidscentrum</t>
  </si>
  <si>
    <t>P52- Bergen Saenehof</t>
  </si>
  <si>
    <t>INV</t>
  </si>
  <si>
    <t xml:space="preserve">Binnen zonwering gemeentehuis JL4
</t>
  </si>
  <si>
    <t xml:space="preserve">Visweg 45 EBi, gymzaal De Schulp, renovatie
</t>
  </si>
  <si>
    <t xml:space="preserve">Visweg 45 Ebi, gymzaal De Schulp, installaties
</t>
  </si>
  <si>
    <t>Visweg 45 Ebi, gymzaal De Schulp, vaste inrichting</t>
  </si>
  <si>
    <t xml:space="preserve">Visweg 45 Ebi, dorpshuis De Schulp, bouwkundig
</t>
  </si>
  <si>
    <t xml:space="preserve">Visweg 45 Ebi, dorpshuis De Schulp, installaties
</t>
  </si>
  <si>
    <t>Visweg 45 EBi, dorpshuis De Schulp, vaste inricht.</t>
  </si>
  <si>
    <t xml:space="preserve">Visweg 45 Ebi, terreininrichting
</t>
  </si>
  <si>
    <t xml:space="preserve">gezondheidscentrum De Schulp Ebi, bouwkundig
</t>
  </si>
  <si>
    <t xml:space="preserve">gezondheidscentrum De Schulp Ebi, installaties
</t>
  </si>
  <si>
    <t>gezondheidscentrum De Schulp Ebi, vaste inrichting</t>
  </si>
  <si>
    <t xml:space="preserve">Perscontainer 1 van 6
</t>
  </si>
  <si>
    <t xml:space="preserve">Perscontainer 2 van 6
</t>
  </si>
  <si>
    <t xml:space="preserve">Perscontainer 3 van 6
</t>
  </si>
  <si>
    <t xml:space="preserve">Perscontainer 4 van 6
</t>
  </si>
  <si>
    <t xml:space="preserve">Perscontainer 5 van 6
</t>
  </si>
  <si>
    <t xml:space="preserve">Perscontainer 6 van 6
</t>
  </si>
  <si>
    <t xml:space="preserve">Vervangen GFT cocons 31 stuks
</t>
  </si>
  <si>
    <t>RES</t>
  </si>
  <si>
    <t>VRZ</t>
  </si>
  <si>
    <t>P53 Tennispark Bergen Oost</t>
  </si>
  <si>
    <t>Participatie</t>
  </si>
  <si>
    <t>Toekomstige kosten Zaffier</t>
  </si>
  <si>
    <t>RVU</t>
  </si>
  <si>
    <t>Grondbank</t>
  </si>
  <si>
    <t xml:space="preserve">Jeugd act preventief justitieel kader  
</t>
  </si>
  <si>
    <t>Wet Werk  Bijst. ink.deel jonger 65 jr (ZW) BUIG</t>
  </si>
  <si>
    <t>Uitvoeringskosten Zaffier (ZW) BUIG</t>
  </si>
  <si>
    <t>Bijstand aan zelfstandigen gevestigden BUIG</t>
  </si>
  <si>
    <t>Bijstand aan zelfstandigen 2020 LO (ZW) BUIG</t>
  </si>
  <si>
    <t>Bijstand aan zelfstandigen 2020 BK (ZW) BUIG</t>
  </si>
  <si>
    <t>IOAW (ZW) BUIG</t>
  </si>
  <si>
    <t>IOAZ (ZW) BUIG</t>
  </si>
  <si>
    <t>SPUK CDOKE klimaat</t>
  </si>
  <si>
    <t>Speelplaatsen 2028</t>
  </si>
  <si>
    <t>Nieuwe containers Rest inclusief chiplock 2022</t>
  </si>
  <si>
    <t>Nieuwe containers Papier, Textiel en Glas 2022</t>
  </si>
  <si>
    <t>500 Extra containers GFT/PMD</t>
  </si>
  <si>
    <t>18 nieuwe containers Rest</t>
  </si>
  <si>
    <t>1000 omruilen Rest tegen kleinere container</t>
  </si>
  <si>
    <t>OHW Mooi Bergen</t>
  </si>
  <si>
    <t>OHW Oosterkimschool</t>
  </si>
  <si>
    <t>OHW Rabobank</t>
  </si>
  <si>
    <t>OHW T&amp;O-terrein</t>
  </si>
  <si>
    <t>OHW Petrusschool</t>
  </si>
  <si>
    <t>OHW Ekshove</t>
  </si>
  <si>
    <t xml:space="preserve">OHW Parck de Beeck
</t>
  </si>
  <si>
    <t>Spaarvoorziening</t>
  </si>
  <si>
    <t>AR - Algemene reserve</t>
  </si>
  <si>
    <t>BR - Energietransitie</t>
  </si>
  <si>
    <t>BR - Grote projecten</t>
  </si>
  <si>
    <t>BR - Herstelfonds Corona</t>
  </si>
  <si>
    <t>BR - RO-projecten</t>
  </si>
  <si>
    <t>VZ - Wethouderspensioenen</t>
  </si>
  <si>
    <t>VZ - Wachtgelden wethouder</t>
  </si>
  <si>
    <t>VZ - Bodemsanering</t>
  </si>
  <si>
    <t>VZ - Grex Rabobank locatie</t>
  </si>
  <si>
    <t>VZ - Grex Elkshove</t>
  </si>
  <si>
    <t>VZ - Onderhoud gemeentelijke gebouwen en woningen</t>
  </si>
  <si>
    <t>VZ - Baggerkosten</t>
  </si>
  <si>
    <t>VZ - Onderhoud wegen</t>
  </si>
  <si>
    <t>VZ - Egalisatievoorziening riolering</t>
  </si>
  <si>
    <t>VZ - Egalisatievoorziening afvalstoffenheffing</t>
  </si>
  <si>
    <t>VZ - Vaststellingsovereenkomst Harmonielocatie</t>
  </si>
  <si>
    <t>VZ - Spaarvoorziening riolering</t>
  </si>
  <si>
    <t>VZ - Debiteuren belastingen</t>
  </si>
  <si>
    <t>Stagevergoeding</t>
  </si>
  <si>
    <t>Verplichte opleidingen</t>
  </si>
  <si>
    <t>Eten &amp; drinken Horeca</t>
  </si>
  <si>
    <t>SPUK middelen Rijk</t>
  </si>
  <si>
    <t>SA</t>
  </si>
  <si>
    <t>Mut. res. progr. 1a Inwoners en bestuur</t>
  </si>
  <si>
    <t>Mut. res. progr. 2a Cult. Recr. en toerisme</t>
  </si>
  <si>
    <t>Mut. res. progr. 2b Economische vitaliteit</t>
  </si>
  <si>
    <t>Mut. res. progr. 3a Wonen en leefomgeving</t>
  </si>
  <si>
    <t>Mut. res. progr. 3b Duurzaamheid en milieu</t>
  </si>
  <si>
    <t>Mut. res. progr. 4 Een fin. gezonde gem.</t>
  </si>
  <si>
    <t>Mut. res. progr. 4b Overhead</t>
  </si>
  <si>
    <t>Mut. res. progr. 4c Overige finan.</t>
  </si>
  <si>
    <t>Voorschoolse educatie</t>
  </si>
  <si>
    <t>Transitievergoeding kosten Oekraïne</t>
  </si>
  <si>
    <t xml:space="preserve">Jan Ligthartstraat 4 - vervangen branddeuren
</t>
  </si>
  <si>
    <t xml:space="preserve">Jan Ligtharstraat 4 - Inbraakcentrale 
</t>
  </si>
  <si>
    <t xml:space="preserve">Elkshove 1 - zonnepanelen
</t>
  </si>
  <si>
    <t xml:space="preserve">10 portofoons (VRB)
</t>
  </si>
  <si>
    <t xml:space="preserve">Renovatie Eymabank EaZ
</t>
  </si>
  <si>
    <t xml:space="preserve">Reconstructie wegen 2028
</t>
  </si>
  <si>
    <t xml:space="preserve">Vervangen lichtmasten 2028
</t>
  </si>
  <si>
    <t xml:space="preserve">Vervangen armaturen 2028
</t>
  </si>
  <si>
    <t xml:space="preserve">Leidingen openbare verlichting 2028
</t>
  </si>
  <si>
    <t xml:space="preserve">Beschoeiingen 2028
</t>
  </si>
  <si>
    <t xml:space="preserve">Bovenweg 8 - verduurzaming gymzaal
</t>
  </si>
  <si>
    <t>Aanleg natuurgras A veld VV Bergen</t>
  </si>
  <si>
    <t xml:space="preserve">Drainage Egmondia
</t>
  </si>
  <si>
    <t xml:space="preserve">Hekwerk Duinrand S 
</t>
  </si>
  <si>
    <t>Renovatieplan oude Hof (deel onderwater beschoeiin</t>
  </si>
  <si>
    <t xml:space="preserve">Vervangen containers werf Bergen
</t>
  </si>
  <si>
    <t xml:space="preserve">Rioolinvestering 60 jaar 2028
</t>
  </si>
  <si>
    <t xml:space="preserve">Rioolinvestering 15 jaar 2028
</t>
  </si>
  <si>
    <t xml:space="preserve">Vervanging 1 wijkperscontainer papier 
</t>
  </si>
  <si>
    <t>Vervanging bestaande containers 2028</t>
  </si>
  <si>
    <t xml:space="preserve">Watertappunt begraafplaats
</t>
  </si>
  <si>
    <t>VZ - Debiteuren Welzijn algemeen</t>
  </si>
  <si>
    <t>VZ - Debiteuren Welzijn BBZ</t>
  </si>
  <si>
    <t>VZ - Debiteuren Welzijn overige vorderingen</t>
  </si>
  <si>
    <t>VZ - Onderhanden werk</t>
  </si>
  <si>
    <t>VZ - Debiteuren</t>
  </si>
  <si>
    <t>VZ - Debiteuren Welzijn</t>
  </si>
  <si>
    <t>Informatie veiligheid en privacy-beleid</t>
  </si>
  <si>
    <t>Geo informatie</t>
  </si>
  <si>
    <t>Afwikkeling 2023</t>
  </si>
  <si>
    <t>Klimaatadaptatie kvh</t>
  </si>
  <si>
    <t xml:space="preserve">Cooperatie Parkeerservice
</t>
  </si>
  <si>
    <t>Programmabaten Zaffier</t>
  </si>
  <si>
    <t>RNB</t>
  </si>
  <si>
    <t>Kolom L</t>
  </si>
  <si>
    <t>Uitstroompremie (ZW)</t>
  </si>
  <si>
    <t>Inzet griffie</t>
  </si>
  <si>
    <t>overige kosten</t>
  </si>
  <si>
    <t>Eenmalige opstartkosten</t>
  </si>
  <si>
    <t>s</t>
  </si>
  <si>
    <t>CONCEPT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</si>
</sst>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 &quot;€&quot;\ * #,##0.00_ ;_ &quot;€&quot;\ * \-#,##0.00_ ;_ &quot;€&quot;\ * &quot;-&quot;??_ ;_ @_ "/>
    <numFmt numFmtId="43" formatCode="_ * #,##0.00_ ;_ * \-#,##0.00_ ;_ * &quot;-&quot;??_ ;_ @_ "/>
    <numFmt numFmtId="164" formatCode="0_ ;[Red]\-0\ "/>
    <numFmt numFmtId="165" formatCode="_-&quot;€&quot;\ * #,##0.00_-;_-&quot;€&quot;\ * #,##0.00\-;_-&quot;€&quot;\ * &quot;-&quot;??_-;_-@_-"/>
    <numFmt numFmtId="166" formatCode="_-* #,##0.00_-;_-* #,##0.00\-;_-* &quot;-&quot;??_-;_-@_-"/>
    <numFmt numFmtId="167" formatCode="_-[$€]\ * #,##0.00_-;_-[$€]\ * #,##0.00\-;_-[$€]\ * &quot;-&quot;??_-;_-@_-"/>
    <numFmt numFmtId="168" formatCode="_-&quot;fl &quot;* #,##0.00_-;_-&quot;fl &quot;* #,##0.00\-;_-&quot;fl &quot;* \-??_-;_-@_-"/>
    <numFmt numFmtId="169" formatCode="&quot;fl&quot;\ #,##0.00_-;&quot;fl&quot;\ #,##0.00\-"/>
    <numFmt numFmtId="170" formatCode="\$#,##0.00\ ;\(\$#,##0.00\)"/>
    <numFmt numFmtId="171" formatCode="&quot;fl&quot;\ #,##0_-;&quot;fl&quot;\ #,##0\-"/>
    <numFmt numFmtId="172" formatCode="\$#,##0\ ;\(\$#,##0\)"/>
    <numFmt numFmtId="173" formatCode="dd/mm/yyyy"/>
  </numFmts>
  <fonts count="117" x14ac:knownFonts="1">
    <font>
      <sz val="11"/>
      <name val="Arial"/>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9"/>
      <name val="Arial"/>
      <family val="2"/>
    </font>
    <font>
      <b/>
      <u/>
      <sz val="10"/>
      <name val="Arial"/>
      <family val="2"/>
    </font>
    <font>
      <b/>
      <sz val="11"/>
      <name val="Arial"/>
      <family val="2"/>
    </font>
    <font>
      <b/>
      <u/>
      <sz val="11"/>
      <name val="Arial"/>
      <family val="2"/>
    </font>
    <font>
      <sz val="11"/>
      <name val="Arial"/>
      <family val="2"/>
    </font>
    <font>
      <b/>
      <sz val="10"/>
      <name val="Arial"/>
      <family val="2"/>
    </font>
    <font>
      <sz val="11"/>
      <color indexed="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Arial"/>
      <family val="2"/>
    </font>
    <font>
      <sz val="11"/>
      <name val="Calibri"/>
      <family val="2"/>
    </font>
    <font>
      <sz val="10"/>
      <color theme="1"/>
      <name val="Tahoma"/>
      <family val="2"/>
    </font>
    <font>
      <sz val="8"/>
      <color indexed="81"/>
      <name val="Tahoma"/>
      <family val="2"/>
    </font>
    <font>
      <b/>
      <sz val="8"/>
      <color indexed="81"/>
      <name val="Tahoma"/>
      <family val="2"/>
    </font>
    <font>
      <b/>
      <sz val="8"/>
      <name val="Arial"/>
      <family val="2"/>
    </font>
    <font>
      <b/>
      <sz val="11"/>
      <color rgb="FFFF0000"/>
      <name val="Arial"/>
      <family val="2"/>
    </font>
    <font>
      <b/>
      <sz val="10"/>
      <color rgb="FFFF0000"/>
      <name val="Arial"/>
      <family val="2"/>
    </font>
    <font>
      <i/>
      <sz val="11"/>
      <name val="Arial"/>
      <family val="2"/>
    </font>
    <font>
      <b/>
      <sz val="11"/>
      <color rgb="FFFF0000"/>
      <name val="Calibri"/>
      <family val="2"/>
      <scheme val="minor"/>
    </font>
    <font>
      <sz val="10"/>
      <name val="Arial"/>
      <family val="2"/>
    </font>
    <font>
      <sz val="12"/>
      <name val="Arial"/>
      <family val="2"/>
    </font>
    <font>
      <sz val="8"/>
      <name val="Arial"/>
      <family val="2"/>
    </font>
    <font>
      <u/>
      <sz val="8"/>
      <color indexed="12"/>
      <name val="Arial"/>
      <family val="2"/>
    </font>
    <font>
      <sz val="10"/>
      <name val="Verdana"/>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i/>
      <sz val="12"/>
      <name val="Arial"/>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1"/>
      <color indexed="8"/>
      <name val="Calibri"/>
      <family val="2"/>
    </font>
    <font>
      <b/>
      <sz val="11"/>
      <color indexed="63"/>
      <name val="Calibri"/>
      <family val="2"/>
    </font>
    <font>
      <b/>
      <sz val="11"/>
      <color indexed="8"/>
      <name val="Calibri"/>
      <family val="2"/>
    </font>
    <font>
      <sz val="11"/>
      <color indexed="10"/>
      <name val="Calibri"/>
      <family val="2"/>
    </font>
    <font>
      <b/>
      <sz val="18"/>
      <name val="Arial"/>
      <family val="2"/>
    </font>
    <font>
      <b/>
      <sz val="12"/>
      <name val="Arial"/>
      <family val="2"/>
    </font>
    <font>
      <b/>
      <sz val="11"/>
      <color theme="0"/>
      <name val="Arial"/>
      <family val="2"/>
    </font>
    <font>
      <b/>
      <sz val="10"/>
      <color theme="0"/>
      <name val="Arial"/>
      <family val="2"/>
    </font>
    <font>
      <b/>
      <sz val="8"/>
      <color theme="0"/>
      <name val="Arial"/>
      <family val="2"/>
    </font>
    <font>
      <sz val="18"/>
      <color theme="3"/>
      <name val="Cambria"/>
      <family val="2"/>
      <scheme val="major"/>
    </font>
    <font>
      <sz val="11"/>
      <name val="Arial"/>
      <family val="2"/>
    </font>
    <font>
      <sz val="11"/>
      <name val="Corbel"/>
      <family val="2"/>
    </font>
    <font>
      <sz val="11"/>
      <color rgb="FFFF0000"/>
      <name val="Arial"/>
      <family val="2"/>
    </font>
    <font>
      <b/>
      <sz val="9"/>
      <name val="Arial"/>
      <family val="2"/>
    </font>
    <font>
      <sz val="11"/>
      <color rgb="FF00B050"/>
      <name val="Arial"/>
      <family val="2"/>
    </font>
    <font>
      <b/>
      <sz val="10"/>
      <color theme="5"/>
      <name val="Arial"/>
      <family val="2"/>
    </font>
    <font>
      <u/>
      <sz val="10"/>
      <name val="Arial"/>
      <family val="2"/>
    </font>
    <font>
      <b/>
      <sz val="11"/>
      <color theme="1"/>
      <name val="Arial"/>
      <family val="2"/>
    </font>
    <font>
      <b/>
      <sz val="15"/>
      <color theme="3"/>
      <name val="Arial"/>
      <family val="2"/>
    </font>
    <font>
      <b/>
      <sz val="13"/>
      <color theme="3"/>
      <name val="Arial"/>
      <family val="2"/>
    </font>
    <font>
      <b/>
      <sz val="11"/>
      <color theme="3"/>
      <name val="Arial"/>
      <family val="2"/>
    </font>
    <font>
      <sz val="11"/>
      <color rgb="FF006100"/>
      <name val="Arial"/>
      <family val="2"/>
    </font>
    <font>
      <sz val="11"/>
      <color rgb="FF9C0006"/>
      <name val="Arial"/>
      <family val="2"/>
    </font>
    <font>
      <sz val="11"/>
      <color rgb="FF9C6500"/>
      <name val="Arial"/>
      <family val="2"/>
    </font>
    <font>
      <sz val="11"/>
      <color rgb="FF3F3F76"/>
      <name val="Arial"/>
      <family val="2"/>
    </font>
    <font>
      <b/>
      <sz val="11"/>
      <color rgb="FF3F3F3F"/>
      <name val="Arial"/>
      <family val="2"/>
    </font>
    <font>
      <b/>
      <sz val="11"/>
      <color rgb="FFFA7D00"/>
      <name val="Arial"/>
      <family val="2"/>
    </font>
    <font>
      <sz val="11"/>
      <color rgb="FFFA7D00"/>
      <name val="Arial"/>
      <family val="2"/>
    </font>
    <font>
      <i/>
      <sz val="11"/>
      <color rgb="FF7F7F7F"/>
      <name val="Arial"/>
      <family val="2"/>
    </font>
    <font>
      <sz val="11"/>
      <color theme="0"/>
      <name val="Arial"/>
      <family val="2"/>
    </font>
    <font>
      <sz val="11"/>
      <color rgb="FF0070C0"/>
      <name val="Arial"/>
      <family val="2"/>
    </font>
    <font>
      <sz val="11"/>
      <color rgb="FF9C5700"/>
      <name val="Arial"/>
      <family val="2"/>
    </font>
    <font>
      <b/>
      <sz val="26"/>
      <name val="Arial"/>
      <family val="2"/>
    </font>
    <font>
      <b/>
      <u/>
      <sz val="60"/>
      <name val="Arial"/>
      <family val="2"/>
    </font>
  </fonts>
  <fills count="50">
    <fill>
      <patternFill patternType="none"/>
    </fill>
    <fill>
      <patternFill patternType="gray125"/>
    </fill>
    <fill>
      <patternFill patternType="solid">
        <fgColor indexed="65"/>
        <bgColor indexed="64"/>
      </patternFill>
    </fill>
    <fill>
      <patternFill patternType="solid">
        <fgColor indexed="22"/>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indexed="45"/>
        <bgColor indexed="29"/>
      </patternFill>
    </fill>
    <fill>
      <patternFill patternType="solid">
        <fgColor indexed="22"/>
        <bgColor indexed="31"/>
      </patternFill>
    </fill>
    <fill>
      <patternFill patternType="solid">
        <fgColor indexed="55"/>
        <bgColor indexed="23"/>
      </patternFill>
    </fill>
    <fill>
      <patternFill patternType="solid">
        <fgColor indexed="42"/>
        <bgColor indexed="27"/>
      </patternFill>
    </fill>
    <fill>
      <patternFill patternType="solid">
        <fgColor indexed="47"/>
        <bgColor indexed="22"/>
      </patternFill>
    </fill>
    <fill>
      <patternFill patternType="solid">
        <fgColor indexed="43"/>
        <bgColor indexed="26"/>
      </patternFill>
    </fill>
    <fill>
      <patternFill patternType="solid">
        <fgColor indexed="26"/>
        <bgColor indexed="9"/>
      </patternFill>
    </fill>
    <fill>
      <patternFill patternType="solid">
        <fgColor theme="4" tint="0.59999389629810485"/>
        <bgColor indexed="64"/>
      </patternFill>
    </fill>
    <fill>
      <patternFill patternType="solid">
        <fgColor theme="3"/>
        <bgColor indexed="64"/>
      </patternFill>
    </fill>
    <fill>
      <patternFill patternType="solid">
        <fgColor theme="7" tint="0.79998168889431442"/>
        <bgColor indexed="64"/>
      </patternFill>
    </fill>
    <fill>
      <patternFill patternType="solid">
        <fgColor theme="5" tint="0.59999389629810485"/>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style="thin">
        <color indexed="64"/>
      </bottom>
      <diagonal/>
    </border>
    <border>
      <left/>
      <right/>
      <top style="thick">
        <color auto="1"/>
      </top>
      <bottom/>
      <diagonal/>
    </border>
    <border>
      <left/>
      <right/>
      <top style="hair">
        <color auto="1"/>
      </top>
      <bottom style="hair">
        <color auto="1"/>
      </bottom>
      <diagonal/>
    </border>
    <border>
      <left/>
      <right/>
      <top style="hair">
        <color auto="1"/>
      </top>
      <bottom/>
      <diagonal/>
    </border>
    <border>
      <left/>
      <right/>
      <top/>
      <bottom style="thin">
        <color indexed="64"/>
      </bottom>
      <diagonal/>
    </border>
    <border>
      <left/>
      <right/>
      <top style="double">
        <color auto="1"/>
      </top>
      <bottom style="double">
        <color auto="1"/>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0"/>
      </top>
      <bottom/>
      <diagonal/>
    </border>
    <border>
      <left/>
      <right/>
      <top/>
      <bottom style="thick">
        <color auto="1"/>
      </bottom>
      <diagonal/>
    </border>
    <border>
      <left style="hair">
        <color indexed="64"/>
      </left>
      <right style="medium">
        <color indexed="64"/>
      </right>
      <top style="hair">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297">
    <xf numFmtId="0" fontId="0" fillId="0" borderId="0"/>
    <xf numFmtId="0" fontId="32" fillId="0" borderId="0"/>
    <xf numFmtId="0" fontId="32" fillId="0" borderId="0"/>
    <xf numFmtId="0" fontId="32" fillId="0" borderId="0"/>
    <xf numFmtId="0" fontId="40" fillId="0" borderId="0" applyNumberFormat="0" applyFill="0" applyBorder="0" applyAlignment="0" applyProtection="0"/>
    <xf numFmtId="0" fontId="41" fillId="0" borderId="11" applyNumberFormat="0" applyFill="0" applyAlignment="0" applyProtection="0"/>
    <xf numFmtId="0" fontId="42" fillId="0" borderId="12" applyNumberFormat="0" applyFill="0" applyAlignment="0" applyProtection="0"/>
    <xf numFmtId="0" fontId="43" fillId="0" borderId="13" applyNumberFormat="0" applyFill="0" applyAlignment="0" applyProtection="0"/>
    <xf numFmtId="0" fontId="43" fillId="0" borderId="0" applyNumberFormat="0" applyFill="0" applyBorder="0" applyAlignment="0" applyProtection="0"/>
    <xf numFmtId="0" fontId="44" fillId="5" borderId="0" applyNumberFormat="0" applyBorder="0" applyAlignment="0" applyProtection="0"/>
    <xf numFmtId="0" fontId="45" fillId="6" borderId="0" applyNumberFormat="0" applyBorder="0" applyAlignment="0" applyProtection="0"/>
    <xf numFmtId="0" fontId="46" fillId="7" borderId="0" applyNumberFormat="0" applyBorder="0" applyAlignment="0" applyProtection="0"/>
    <xf numFmtId="0" fontId="47" fillId="8" borderId="14" applyNumberFormat="0" applyAlignment="0" applyProtection="0"/>
    <xf numFmtId="0" fontId="48" fillId="9" borderId="15" applyNumberFormat="0" applyAlignment="0" applyProtection="0"/>
    <xf numFmtId="0" fontId="49" fillId="9" borderId="14" applyNumberFormat="0" applyAlignment="0" applyProtection="0"/>
    <xf numFmtId="0" fontId="50" fillId="0" borderId="16" applyNumberFormat="0" applyFill="0" applyAlignment="0" applyProtection="0"/>
    <xf numFmtId="0" fontId="51" fillId="10" borderId="17" applyNumberFormat="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4" fillId="0" borderId="19" applyNumberFormat="0" applyFill="0" applyAlignment="0" applyProtection="0"/>
    <xf numFmtId="0" fontId="55" fillId="12"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55" fillId="15" borderId="0" applyNumberFormat="0" applyBorder="0" applyAlignment="0" applyProtection="0"/>
    <xf numFmtId="0" fontId="55"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55" fillId="19" borderId="0" applyNumberFormat="0" applyBorder="0" applyAlignment="0" applyProtection="0"/>
    <xf numFmtId="0" fontId="55" fillId="20" borderId="0" applyNumberFormat="0" applyBorder="0" applyAlignment="0" applyProtection="0"/>
    <xf numFmtId="0" fontId="31" fillId="21" borderId="0" applyNumberFormat="0" applyBorder="0" applyAlignment="0" applyProtection="0"/>
    <xf numFmtId="0" fontId="31" fillId="22" borderId="0" applyNumberFormat="0" applyBorder="0" applyAlignment="0" applyProtection="0"/>
    <xf numFmtId="0" fontId="55" fillId="23" borderId="0" applyNumberFormat="0" applyBorder="0" applyAlignment="0" applyProtection="0"/>
    <xf numFmtId="0" fontId="55" fillId="24" borderId="0" applyNumberFormat="0" applyBorder="0" applyAlignment="0" applyProtection="0"/>
    <xf numFmtId="0" fontId="31" fillId="25" borderId="0" applyNumberFormat="0" applyBorder="0" applyAlignment="0" applyProtection="0"/>
    <xf numFmtId="0" fontId="31" fillId="26" borderId="0" applyNumberFormat="0" applyBorder="0" applyAlignment="0" applyProtection="0"/>
    <xf numFmtId="0" fontId="55" fillId="27" borderId="0" applyNumberFormat="0" applyBorder="0" applyAlignment="0" applyProtection="0"/>
    <xf numFmtId="0" fontId="55" fillId="28" borderId="0" applyNumberFormat="0" applyBorder="0" applyAlignment="0" applyProtection="0"/>
    <xf numFmtId="0" fontId="31" fillId="29" borderId="0" applyNumberFormat="0" applyBorder="0" applyAlignment="0" applyProtection="0"/>
    <xf numFmtId="0" fontId="31" fillId="30" borderId="0" applyNumberFormat="0" applyBorder="0" applyAlignment="0" applyProtection="0"/>
    <xf numFmtId="0" fontId="55" fillId="31" borderId="0" applyNumberFormat="0" applyBorder="0" applyAlignment="0" applyProtection="0"/>
    <xf numFmtId="0" fontId="55" fillId="32" borderId="0" applyNumberFormat="0" applyBorder="0" applyAlignment="0" applyProtection="0"/>
    <xf numFmtId="0" fontId="31" fillId="33" borderId="0" applyNumberFormat="0" applyBorder="0" applyAlignment="0" applyProtection="0"/>
    <xf numFmtId="0" fontId="31" fillId="34" borderId="0" applyNumberFormat="0" applyBorder="0" applyAlignment="0" applyProtection="0"/>
    <xf numFmtId="0" fontId="55" fillId="35" borderId="0" applyNumberFormat="0" applyBorder="0" applyAlignment="0" applyProtection="0"/>
    <xf numFmtId="0" fontId="31" fillId="0" borderId="0"/>
    <xf numFmtId="0" fontId="31" fillId="11" borderId="18" applyNumberFormat="0" applyFont="0" applyAlignment="0" applyProtection="0"/>
    <xf numFmtId="0" fontId="30" fillId="0" borderId="0"/>
    <xf numFmtId="0" fontId="57" fillId="0" borderId="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0" fontId="30" fillId="0" borderId="0"/>
    <xf numFmtId="0" fontId="37" fillId="0" borderId="0"/>
    <xf numFmtId="0" fontId="57" fillId="0" borderId="0"/>
    <xf numFmtId="0" fontId="58" fillId="0" borderId="0"/>
    <xf numFmtId="43" fontId="58" fillId="0" borderId="0" applyFont="0" applyFill="0" applyBorder="0" applyAlignment="0" applyProtection="0"/>
    <xf numFmtId="9" fontId="58" fillId="0" borderId="0" applyFont="0" applyFill="0" applyBorder="0" applyAlignment="0" applyProtection="0"/>
    <xf numFmtId="0" fontId="29" fillId="0" borderId="0"/>
    <xf numFmtId="0" fontId="29" fillId="0" borderId="0"/>
    <xf numFmtId="0" fontId="29" fillId="0" borderId="0"/>
    <xf numFmtId="0" fontId="32" fillId="0" borderId="0"/>
    <xf numFmtId="0" fontId="29" fillId="0" borderId="0"/>
    <xf numFmtId="0" fontId="37" fillId="0" borderId="0"/>
    <xf numFmtId="0" fontId="28" fillId="0" borderId="0"/>
    <xf numFmtId="0" fontId="28" fillId="0" borderId="0"/>
    <xf numFmtId="0" fontId="28" fillId="0" borderId="0"/>
    <xf numFmtId="0" fontId="28" fillId="0" borderId="0"/>
    <xf numFmtId="0" fontId="28" fillId="0" borderId="0"/>
    <xf numFmtId="0" fontId="58" fillId="0" borderId="0"/>
    <xf numFmtId="0" fontId="32" fillId="0" borderId="0"/>
    <xf numFmtId="0" fontId="28" fillId="0" borderId="0"/>
    <xf numFmtId="0" fontId="28" fillId="0" borderId="0"/>
    <xf numFmtId="0" fontId="28" fillId="0" borderId="0"/>
    <xf numFmtId="43" fontId="58" fillId="0" borderId="0" applyFont="0" applyFill="0" applyBorder="0" applyAlignment="0" applyProtection="0"/>
    <xf numFmtId="9" fontId="57" fillId="0" borderId="0" applyFont="0" applyFill="0" applyBorder="0" applyAlignment="0" applyProtection="0"/>
    <xf numFmtId="0" fontId="28" fillId="0" borderId="0"/>
    <xf numFmtId="0" fontId="56" fillId="0" borderId="0"/>
    <xf numFmtId="0" fontId="27" fillId="0" borderId="0"/>
    <xf numFmtId="0" fontId="26" fillId="13" borderId="0" applyNumberFormat="0" applyBorder="0" applyAlignment="0" applyProtection="0"/>
    <xf numFmtId="0" fontId="26" fillId="14"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26" fillId="25" borderId="0" applyNumberFormat="0" applyBorder="0" applyAlignment="0" applyProtection="0"/>
    <xf numFmtId="0" fontId="26" fillId="26" borderId="0" applyNumberFormat="0" applyBorder="0" applyAlignment="0" applyProtection="0"/>
    <xf numFmtId="0" fontId="26" fillId="29" borderId="0" applyNumberFormat="0" applyBorder="0" applyAlignment="0" applyProtection="0"/>
    <xf numFmtId="0" fontId="26" fillId="30" borderId="0" applyNumberFormat="0" applyBorder="0" applyAlignment="0" applyProtection="0"/>
    <xf numFmtId="0" fontId="26" fillId="33" borderId="0" applyNumberFormat="0" applyBorder="0" applyAlignment="0" applyProtection="0"/>
    <xf numFmtId="0" fontId="26" fillId="34" borderId="0" applyNumberFormat="0" applyBorder="0" applyAlignment="0" applyProtection="0"/>
    <xf numFmtId="0" fontId="26" fillId="0" borderId="0"/>
    <xf numFmtId="0" fontId="26" fillId="11" borderId="18" applyNumberFormat="0" applyFont="0" applyAlignment="0" applyProtection="0"/>
    <xf numFmtId="0" fontId="25" fillId="0" borderId="0"/>
    <xf numFmtId="9" fontId="25" fillId="0" borderId="0" applyFont="0" applyFill="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8" applyNumberFormat="0" applyFont="0" applyAlignment="0" applyProtection="0"/>
    <xf numFmtId="0" fontId="24" fillId="0" borderId="0"/>
    <xf numFmtId="0" fontId="24" fillId="0" borderId="0"/>
    <xf numFmtId="43" fontId="58" fillId="0" borderId="0" applyFont="0" applyFill="0" applyBorder="0" applyAlignment="0" applyProtection="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43" fontId="58" fillId="0" borderId="0" applyFont="0" applyFill="0" applyBorder="0" applyAlignment="0" applyProtection="0"/>
    <xf numFmtId="0" fontId="24" fillId="0" borderId="0"/>
    <xf numFmtId="0" fontId="24" fillId="0" borderId="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8" applyNumberFormat="0" applyFont="0" applyAlignment="0" applyProtection="0"/>
    <xf numFmtId="0" fontId="24" fillId="0" borderId="0"/>
    <xf numFmtId="9" fontId="24" fillId="0" borderId="0" applyFont="0" applyFill="0" applyBorder="0" applyAlignment="0" applyProtection="0"/>
    <xf numFmtId="43" fontId="37" fillId="0" borderId="0" applyFont="0" applyFill="0" applyBorder="0" applyAlignment="0" applyProtection="0"/>
    <xf numFmtId="0" fontId="24" fillId="0" borderId="0"/>
    <xf numFmtId="43" fontId="24" fillId="0" borderId="0" applyFont="0" applyFill="0" applyBorder="0" applyAlignment="0" applyProtection="0"/>
    <xf numFmtId="0" fontId="24" fillId="0" borderId="0"/>
    <xf numFmtId="43" fontId="24" fillId="0" borderId="0" applyFont="0" applyFill="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23" fillId="0" borderId="0"/>
    <xf numFmtId="0" fontId="23" fillId="11" borderId="18" applyNumberFormat="0" applyFont="0" applyAlignment="0" applyProtection="0"/>
    <xf numFmtId="0" fontId="23" fillId="0" borderId="0"/>
    <xf numFmtId="0" fontId="23" fillId="0" borderId="0"/>
    <xf numFmtId="43" fontId="58"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58" fillId="0" borderId="0" applyFont="0" applyFill="0" applyBorder="0" applyAlignment="0" applyProtection="0"/>
    <xf numFmtId="0" fontId="23" fillId="0" borderId="0"/>
    <xf numFmtId="0" fontId="23" fillId="0" borderId="0"/>
    <xf numFmtId="0" fontId="23" fillId="13" borderId="0" applyNumberFormat="0" applyBorder="0" applyAlignment="0" applyProtection="0"/>
    <xf numFmtId="0" fontId="23" fillId="14"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23" fillId="0" borderId="0"/>
    <xf numFmtId="0" fontId="23" fillId="11" borderId="18" applyNumberFormat="0" applyFont="0" applyAlignment="0" applyProtection="0"/>
    <xf numFmtId="0" fontId="23" fillId="0" borderId="0"/>
    <xf numFmtId="9" fontId="23" fillId="0" borderId="0" applyFont="0" applyFill="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23" fillId="0" borderId="0"/>
    <xf numFmtId="0" fontId="23" fillId="11" borderId="18" applyNumberFormat="0" applyFont="0" applyAlignment="0" applyProtection="0"/>
    <xf numFmtId="0" fontId="23" fillId="0" borderId="0"/>
    <xf numFmtId="0" fontId="23" fillId="0" borderId="0"/>
    <xf numFmtId="43" fontId="58"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3" fontId="58" fillId="0" borderId="0" applyFont="0" applyFill="0" applyBorder="0" applyAlignment="0" applyProtection="0"/>
    <xf numFmtId="0" fontId="23" fillId="0" borderId="0"/>
    <xf numFmtId="0" fontId="23" fillId="0" borderId="0"/>
    <xf numFmtId="0" fontId="23" fillId="13" borderId="0" applyNumberFormat="0" applyBorder="0" applyAlignment="0" applyProtection="0"/>
    <xf numFmtId="0" fontId="23" fillId="14"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23" fillId="0" borderId="0"/>
    <xf numFmtId="0" fontId="23" fillId="11" borderId="18" applyNumberFormat="0" applyFont="0" applyAlignment="0" applyProtection="0"/>
    <xf numFmtId="0" fontId="23" fillId="0" borderId="0"/>
    <xf numFmtId="9" fontId="23" fillId="0" borderId="0" applyFont="0" applyFill="0" applyBorder="0" applyAlignment="0" applyProtection="0"/>
    <xf numFmtId="43" fontId="37" fillId="0" borderId="0" applyFont="0" applyFill="0" applyBorder="0" applyAlignment="0" applyProtection="0"/>
    <xf numFmtId="0" fontId="23" fillId="0" borderId="0"/>
    <xf numFmtId="43" fontId="23" fillId="0" borderId="0" applyFont="0" applyFill="0" applyBorder="0" applyAlignment="0" applyProtection="0"/>
    <xf numFmtId="0" fontId="23" fillId="0" borderId="0"/>
    <xf numFmtId="43" fontId="23" fillId="0" borderId="0" applyFont="0" applyFill="0" applyBorder="0" applyAlignment="0" applyProtection="0"/>
    <xf numFmtId="0" fontId="22" fillId="0" borderId="0"/>
    <xf numFmtId="0" fontId="21" fillId="13" borderId="0" applyNumberFormat="0" applyBorder="0" applyAlignment="0" applyProtection="0"/>
    <xf numFmtId="0" fontId="21" fillId="14"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21" fillId="25" borderId="0" applyNumberFormat="0" applyBorder="0" applyAlignment="0" applyProtection="0"/>
    <xf numFmtId="0" fontId="21" fillId="26" borderId="0" applyNumberFormat="0" applyBorder="0" applyAlignment="0" applyProtection="0"/>
    <xf numFmtId="0" fontId="21" fillId="29" borderId="0" applyNumberFormat="0" applyBorder="0" applyAlignment="0" applyProtection="0"/>
    <xf numFmtId="0" fontId="21" fillId="30" borderId="0" applyNumberFormat="0" applyBorder="0" applyAlignment="0" applyProtection="0"/>
    <xf numFmtId="0" fontId="21" fillId="33" borderId="0" applyNumberFormat="0" applyBorder="0" applyAlignment="0" applyProtection="0"/>
    <xf numFmtId="0" fontId="21" fillId="34" borderId="0" applyNumberFormat="0" applyBorder="0" applyAlignment="0" applyProtection="0"/>
    <xf numFmtId="0" fontId="21" fillId="0" borderId="0"/>
    <xf numFmtId="0" fontId="21" fillId="11" borderId="18" applyNumberFormat="0" applyFont="0" applyAlignment="0" applyProtection="0"/>
    <xf numFmtId="0" fontId="21" fillId="0" borderId="0"/>
    <xf numFmtId="0" fontId="21" fillId="0" borderId="0"/>
    <xf numFmtId="43" fontId="58" fillId="0" borderId="0" applyFon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43" fontId="58" fillId="0" borderId="0" applyFont="0" applyFill="0" applyBorder="0" applyAlignment="0" applyProtection="0"/>
    <xf numFmtId="0" fontId="21" fillId="0" borderId="0"/>
    <xf numFmtId="0" fontId="21" fillId="0" borderId="0"/>
    <xf numFmtId="0" fontId="21" fillId="13" borderId="0" applyNumberFormat="0" applyBorder="0" applyAlignment="0" applyProtection="0"/>
    <xf numFmtId="0" fontId="21" fillId="14"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21" fillId="25" borderId="0" applyNumberFormat="0" applyBorder="0" applyAlignment="0" applyProtection="0"/>
    <xf numFmtId="0" fontId="21" fillId="26" borderId="0" applyNumberFormat="0" applyBorder="0" applyAlignment="0" applyProtection="0"/>
    <xf numFmtId="0" fontId="21" fillId="29" borderId="0" applyNumberFormat="0" applyBorder="0" applyAlignment="0" applyProtection="0"/>
    <xf numFmtId="0" fontId="21" fillId="30" borderId="0" applyNumberFormat="0" applyBorder="0" applyAlignment="0" applyProtection="0"/>
    <xf numFmtId="0" fontId="21" fillId="33" borderId="0" applyNumberFormat="0" applyBorder="0" applyAlignment="0" applyProtection="0"/>
    <xf numFmtId="0" fontId="21" fillId="34" borderId="0" applyNumberFormat="0" applyBorder="0" applyAlignment="0" applyProtection="0"/>
    <xf numFmtId="0" fontId="21" fillId="0" borderId="0"/>
    <xf numFmtId="0" fontId="21" fillId="11" borderId="18" applyNumberFormat="0" applyFont="0" applyAlignment="0" applyProtection="0"/>
    <xf numFmtId="0" fontId="21" fillId="0" borderId="0"/>
    <xf numFmtId="9" fontId="21" fillId="0" borderId="0" applyFont="0" applyFill="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21" fillId="25" borderId="0" applyNumberFormat="0" applyBorder="0" applyAlignment="0" applyProtection="0"/>
    <xf numFmtId="0" fontId="21" fillId="26" borderId="0" applyNumberFormat="0" applyBorder="0" applyAlignment="0" applyProtection="0"/>
    <xf numFmtId="0" fontId="21" fillId="29" borderId="0" applyNumberFormat="0" applyBorder="0" applyAlignment="0" applyProtection="0"/>
    <xf numFmtId="0" fontId="21" fillId="30" borderId="0" applyNumberFormat="0" applyBorder="0" applyAlignment="0" applyProtection="0"/>
    <xf numFmtId="0" fontId="21" fillId="33" borderId="0" applyNumberFormat="0" applyBorder="0" applyAlignment="0" applyProtection="0"/>
    <xf numFmtId="0" fontId="21" fillId="34" borderId="0" applyNumberFormat="0" applyBorder="0" applyAlignment="0" applyProtection="0"/>
    <xf numFmtId="0" fontId="21" fillId="0" borderId="0"/>
    <xf numFmtId="0" fontId="21" fillId="11" borderId="18" applyNumberFormat="0" applyFont="0" applyAlignment="0" applyProtection="0"/>
    <xf numFmtId="0" fontId="21" fillId="0" borderId="0"/>
    <xf numFmtId="0" fontId="21" fillId="0" borderId="0"/>
    <xf numFmtId="43" fontId="58" fillId="0" borderId="0" applyFon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43" fontId="58" fillId="0" borderId="0" applyFont="0" applyFill="0" applyBorder="0" applyAlignment="0" applyProtection="0"/>
    <xf numFmtId="0" fontId="21" fillId="0" borderId="0"/>
    <xf numFmtId="0" fontId="21" fillId="0" borderId="0"/>
    <xf numFmtId="0" fontId="21" fillId="13" borderId="0" applyNumberFormat="0" applyBorder="0" applyAlignment="0" applyProtection="0"/>
    <xf numFmtId="0" fontId="21" fillId="14"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21" fillId="25" borderId="0" applyNumberFormat="0" applyBorder="0" applyAlignment="0" applyProtection="0"/>
    <xf numFmtId="0" fontId="21" fillId="26" borderId="0" applyNumberFormat="0" applyBorder="0" applyAlignment="0" applyProtection="0"/>
    <xf numFmtId="0" fontId="21" fillId="29" borderId="0" applyNumberFormat="0" applyBorder="0" applyAlignment="0" applyProtection="0"/>
    <xf numFmtId="0" fontId="21" fillId="30" borderId="0" applyNumberFormat="0" applyBorder="0" applyAlignment="0" applyProtection="0"/>
    <xf numFmtId="0" fontId="21" fillId="33" borderId="0" applyNumberFormat="0" applyBorder="0" applyAlignment="0" applyProtection="0"/>
    <xf numFmtId="0" fontId="21" fillId="34" borderId="0" applyNumberFormat="0" applyBorder="0" applyAlignment="0" applyProtection="0"/>
    <xf numFmtId="0" fontId="21" fillId="0" borderId="0"/>
    <xf numFmtId="0" fontId="21" fillId="11" borderId="18" applyNumberFormat="0" applyFont="0" applyAlignment="0" applyProtection="0"/>
    <xf numFmtId="0" fontId="21" fillId="0" borderId="0"/>
    <xf numFmtId="9" fontId="21" fillId="0" borderId="0" applyFont="0" applyFill="0" applyBorder="0" applyAlignment="0" applyProtection="0"/>
    <xf numFmtId="43" fontId="37" fillId="0" borderId="0" applyFont="0" applyFill="0" applyBorder="0" applyAlignment="0" applyProtection="0"/>
    <xf numFmtId="0" fontId="21" fillId="0" borderId="0"/>
    <xf numFmtId="43" fontId="21" fillId="0" borderId="0" applyFont="0" applyFill="0" applyBorder="0" applyAlignment="0" applyProtection="0"/>
    <xf numFmtId="0" fontId="21" fillId="0" borderId="0"/>
    <xf numFmtId="43" fontId="21" fillId="0" borderId="0" applyFont="0" applyFill="0" applyBorder="0" applyAlignment="0" applyProtection="0"/>
    <xf numFmtId="0" fontId="20" fillId="0" borderId="0"/>
    <xf numFmtId="0" fontId="19" fillId="0" borderId="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6" borderId="0" applyNumberFormat="0" applyBorder="0" applyAlignment="0" applyProtection="0"/>
    <xf numFmtId="0" fontId="19" fillId="26" borderId="0" applyNumberFormat="0" applyBorder="0" applyAlignment="0" applyProtection="0"/>
    <xf numFmtId="0" fontId="19" fillId="26" borderId="0" applyNumberFormat="0" applyBorder="0" applyAlignment="0" applyProtection="0"/>
    <xf numFmtId="0" fontId="19" fillId="30" borderId="0" applyNumberFormat="0" applyBorder="0" applyAlignment="0" applyProtection="0"/>
    <xf numFmtId="0" fontId="19" fillId="30" borderId="0" applyNumberFormat="0" applyBorder="0" applyAlignment="0" applyProtection="0"/>
    <xf numFmtId="0" fontId="19" fillId="30"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9" fillId="11" borderId="1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66" fillId="0" borderId="0">
      <alignment vertical="top"/>
    </xf>
    <xf numFmtId="9" fontId="32" fillId="0" borderId="0" applyFont="0" applyFill="0" applyBorder="0" applyAlignment="0" applyProtection="0"/>
    <xf numFmtId="0" fontId="18" fillId="0" borderId="0"/>
    <xf numFmtId="0" fontId="32" fillId="0" borderId="0">
      <alignment vertical="top"/>
    </xf>
    <xf numFmtId="9" fontId="32" fillId="0" borderId="0" applyFont="0" applyFill="0" applyBorder="0" applyAlignment="0" applyProtection="0"/>
    <xf numFmtId="0" fontId="18" fillId="0" borderId="0"/>
    <xf numFmtId="0" fontId="58" fillId="0" borderId="0"/>
    <xf numFmtId="0" fontId="18" fillId="0" borderId="0"/>
    <xf numFmtId="0" fontId="18" fillId="0" borderId="0"/>
    <xf numFmtId="0" fontId="66" fillId="0" borderId="0">
      <alignment vertical="top"/>
    </xf>
    <xf numFmtId="0" fontId="18" fillId="13" borderId="0" applyNumberFormat="0" applyBorder="0" applyAlignment="0" applyProtection="0"/>
    <xf numFmtId="0" fontId="18" fillId="14"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18" fillId="33" borderId="0" applyNumberFormat="0" applyBorder="0" applyAlignment="0" applyProtection="0"/>
    <xf numFmtId="0" fontId="18" fillId="34" borderId="0" applyNumberFormat="0" applyBorder="0" applyAlignment="0" applyProtection="0"/>
    <xf numFmtId="0" fontId="37" fillId="0" borderId="0"/>
    <xf numFmtId="0" fontId="32" fillId="0" borderId="0"/>
    <xf numFmtId="0" fontId="40" fillId="0" borderId="0" applyNumberFormat="0" applyFill="0" applyBorder="0" applyAlignment="0" applyProtection="0"/>
    <xf numFmtId="0" fontId="18" fillId="0" borderId="0"/>
    <xf numFmtId="0" fontId="18" fillId="11" borderId="18" applyNumberFormat="0" applyFont="0" applyAlignment="0" applyProtection="0"/>
    <xf numFmtId="0" fontId="18" fillId="0" borderId="0"/>
    <xf numFmtId="9" fontId="57" fillId="0" borderId="0" applyFont="0" applyFill="0" applyBorder="0" applyAlignment="0" applyProtection="0"/>
    <xf numFmtId="0" fontId="18" fillId="0" borderId="0"/>
    <xf numFmtId="0" fontId="37" fillId="0" borderId="0"/>
    <xf numFmtId="0" fontId="32" fillId="0" borderId="0">
      <alignment vertical="top"/>
    </xf>
    <xf numFmtId="43" fontId="58" fillId="0" borderId="0" applyFont="0" applyFill="0" applyBorder="0" applyAlignment="0" applyProtection="0"/>
    <xf numFmtId="0" fontId="18" fillId="0" borderId="0"/>
    <xf numFmtId="0" fontId="18" fillId="0" borderId="0"/>
    <xf numFmtId="0" fontId="18" fillId="0" borderId="0"/>
    <xf numFmtId="0" fontId="18" fillId="0" borderId="0"/>
    <xf numFmtId="0" fontId="37"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43" fontId="58" fillId="0" borderId="0" applyFont="0" applyFill="0" applyBorder="0" applyAlignment="0" applyProtection="0"/>
    <xf numFmtId="0" fontId="18" fillId="0" borderId="0"/>
    <xf numFmtId="0" fontId="18" fillId="0" borderId="0"/>
    <xf numFmtId="0" fontId="18" fillId="13" borderId="0" applyNumberFormat="0" applyBorder="0" applyAlignment="0" applyProtection="0"/>
    <xf numFmtId="0" fontId="18" fillId="14"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18" fillId="33" borderId="0" applyNumberFormat="0" applyBorder="0" applyAlignment="0" applyProtection="0"/>
    <xf numFmtId="0" fontId="18" fillId="34" borderId="0" applyNumberFormat="0" applyBorder="0" applyAlignment="0" applyProtection="0"/>
    <xf numFmtId="0" fontId="18" fillId="0" borderId="0"/>
    <xf numFmtId="0" fontId="18" fillId="11" borderId="18" applyNumberFormat="0" applyFont="0" applyAlignment="0" applyProtection="0"/>
    <xf numFmtId="0" fontId="18" fillId="0" borderId="0"/>
    <xf numFmtId="9" fontId="18" fillId="0" borderId="0" applyFont="0" applyFill="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18" fillId="33" borderId="0" applyNumberFormat="0" applyBorder="0" applyAlignment="0" applyProtection="0"/>
    <xf numFmtId="0" fontId="18" fillId="34" borderId="0" applyNumberFormat="0" applyBorder="0" applyAlignment="0" applyProtection="0"/>
    <xf numFmtId="0" fontId="18" fillId="0" borderId="0"/>
    <xf numFmtId="0" fontId="18" fillId="11" borderId="18" applyNumberFormat="0" applyFont="0" applyAlignment="0" applyProtection="0"/>
    <xf numFmtId="0" fontId="18" fillId="0" borderId="0"/>
    <xf numFmtId="0" fontId="18" fillId="0" borderId="0"/>
    <xf numFmtId="43" fontId="5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43" fontId="58" fillId="0" borderId="0" applyFont="0" applyFill="0" applyBorder="0" applyAlignment="0" applyProtection="0"/>
    <xf numFmtId="0" fontId="18" fillId="0" borderId="0"/>
    <xf numFmtId="0" fontId="18" fillId="0" borderId="0"/>
    <xf numFmtId="0" fontId="18" fillId="13" borderId="0" applyNumberFormat="0" applyBorder="0" applyAlignment="0" applyProtection="0"/>
    <xf numFmtId="0" fontId="18" fillId="14"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18" fillId="33" borderId="0" applyNumberFormat="0" applyBorder="0" applyAlignment="0" applyProtection="0"/>
    <xf numFmtId="0" fontId="18" fillId="34" borderId="0" applyNumberFormat="0" applyBorder="0" applyAlignment="0" applyProtection="0"/>
    <xf numFmtId="0" fontId="18" fillId="0" borderId="0"/>
    <xf numFmtId="0" fontId="18" fillId="11" borderId="18" applyNumberFormat="0" applyFont="0" applyAlignment="0" applyProtection="0"/>
    <xf numFmtId="0" fontId="18" fillId="0" borderId="0"/>
    <xf numFmtId="9" fontId="18" fillId="0" borderId="0" applyFont="0" applyFill="0" applyBorder="0" applyAlignment="0" applyProtection="0"/>
    <xf numFmtId="43" fontId="37" fillId="0" borderId="0" applyFont="0" applyFill="0" applyBorder="0" applyAlignment="0" applyProtection="0"/>
    <xf numFmtId="0" fontId="18" fillId="0" borderId="0"/>
    <xf numFmtId="43" fontId="18" fillId="0" borderId="0" applyFont="0" applyFill="0" applyBorder="0" applyAlignment="0" applyProtection="0"/>
    <xf numFmtId="0" fontId="18" fillId="0" borderId="0"/>
    <xf numFmtId="43" fontId="18" fillId="0" borderId="0" applyFont="0" applyFill="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18" fillId="33" borderId="0" applyNumberFormat="0" applyBorder="0" applyAlignment="0" applyProtection="0"/>
    <xf numFmtId="0" fontId="18" fillId="34" borderId="0" applyNumberFormat="0" applyBorder="0" applyAlignment="0" applyProtection="0"/>
    <xf numFmtId="0" fontId="18" fillId="0" borderId="0"/>
    <xf numFmtId="0" fontId="18" fillId="11" borderId="18" applyNumberFormat="0" applyFont="0" applyAlignment="0" applyProtection="0"/>
    <xf numFmtId="0" fontId="18" fillId="0" borderId="0"/>
    <xf numFmtId="0" fontId="18" fillId="0" borderId="0"/>
    <xf numFmtId="43" fontId="5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43" fontId="58" fillId="0" borderId="0" applyFont="0" applyFill="0" applyBorder="0" applyAlignment="0" applyProtection="0"/>
    <xf numFmtId="0" fontId="18" fillId="0" borderId="0"/>
    <xf numFmtId="0" fontId="18" fillId="0" borderId="0"/>
    <xf numFmtId="0" fontId="18" fillId="13" borderId="0" applyNumberFormat="0" applyBorder="0" applyAlignment="0" applyProtection="0"/>
    <xf numFmtId="0" fontId="18" fillId="14"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18" fillId="33" borderId="0" applyNumberFormat="0" applyBorder="0" applyAlignment="0" applyProtection="0"/>
    <xf numFmtId="0" fontId="18" fillId="34" borderId="0" applyNumberFormat="0" applyBorder="0" applyAlignment="0" applyProtection="0"/>
    <xf numFmtId="0" fontId="18" fillId="0" borderId="0"/>
    <xf numFmtId="0" fontId="18" fillId="11" borderId="18" applyNumberFormat="0" applyFont="0" applyAlignment="0" applyProtection="0"/>
    <xf numFmtId="0" fontId="18" fillId="0" borderId="0"/>
    <xf numFmtId="9" fontId="18" fillId="0" borderId="0" applyFont="0" applyFill="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18" fillId="33" borderId="0" applyNumberFormat="0" applyBorder="0" applyAlignment="0" applyProtection="0"/>
    <xf numFmtId="0" fontId="18" fillId="34" borderId="0" applyNumberFormat="0" applyBorder="0" applyAlignment="0" applyProtection="0"/>
    <xf numFmtId="0" fontId="18" fillId="0" borderId="0"/>
    <xf numFmtId="0" fontId="18" fillId="11" borderId="18" applyNumberFormat="0" applyFont="0" applyAlignment="0" applyProtection="0"/>
    <xf numFmtId="0" fontId="18" fillId="0" borderId="0"/>
    <xf numFmtId="0" fontId="18" fillId="0" borderId="0"/>
    <xf numFmtId="43" fontId="5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43" fontId="58" fillId="0" borderId="0" applyFont="0" applyFill="0" applyBorder="0" applyAlignment="0" applyProtection="0"/>
    <xf numFmtId="0" fontId="18" fillId="0" borderId="0"/>
    <xf numFmtId="0" fontId="18" fillId="0" borderId="0"/>
    <xf numFmtId="0" fontId="18" fillId="13" borderId="0" applyNumberFormat="0" applyBorder="0" applyAlignment="0" applyProtection="0"/>
    <xf numFmtId="0" fontId="18" fillId="14"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18" fillId="33" borderId="0" applyNumberFormat="0" applyBorder="0" applyAlignment="0" applyProtection="0"/>
    <xf numFmtId="0" fontId="18" fillId="34" borderId="0" applyNumberFormat="0" applyBorder="0" applyAlignment="0" applyProtection="0"/>
    <xf numFmtId="0" fontId="18" fillId="0" borderId="0"/>
    <xf numFmtId="0" fontId="18" fillId="11" borderId="18" applyNumberFormat="0" applyFont="0" applyAlignment="0" applyProtection="0"/>
    <xf numFmtId="0" fontId="18" fillId="0" borderId="0"/>
    <xf numFmtId="9" fontId="18" fillId="0" borderId="0" applyFont="0" applyFill="0" applyBorder="0" applyAlignment="0" applyProtection="0"/>
    <xf numFmtId="43" fontId="37" fillId="0" borderId="0" applyFont="0" applyFill="0" applyBorder="0" applyAlignment="0" applyProtection="0"/>
    <xf numFmtId="0" fontId="18" fillId="0" borderId="0"/>
    <xf numFmtId="43" fontId="18" fillId="0" borderId="0" applyFont="0" applyFill="0" applyBorder="0" applyAlignment="0" applyProtection="0"/>
    <xf numFmtId="0" fontId="18" fillId="0" borderId="0"/>
    <xf numFmtId="43" fontId="18" fillId="0" borderId="0" applyFont="0" applyFill="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18" fillId="33" borderId="0" applyNumberFormat="0" applyBorder="0" applyAlignment="0" applyProtection="0"/>
    <xf numFmtId="0" fontId="18" fillId="34" borderId="0" applyNumberFormat="0" applyBorder="0" applyAlignment="0" applyProtection="0"/>
    <xf numFmtId="0" fontId="18" fillId="11" borderId="18" applyNumberFormat="0" applyFont="0" applyAlignment="0" applyProtection="0"/>
    <xf numFmtId="43" fontId="5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43" fontId="58" fillId="0" borderId="0" applyFont="0" applyFill="0" applyBorder="0" applyAlignment="0" applyProtection="0"/>
    <xf numFmtId="0" fontId="18" fillId="0" borderId="0"/>
    <xf numFmtId="0" fontId="18" fillId="0" borderId="0"/>
    <xf numFmtId="0" fontId="18" fillId="13" borderId="0" applyNumberFormat="0" applyBorder="0" applyAlignment="0" applyProtection="0"/>
    <xf numFmtId="0" fontId="18" fillId="14"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18" fillId="33" borderId="0" applyNumberFormat="0" applyBorder="0" applyAlignment="0" applyProtection="0"/>
    <xf numFmtId="0" fontId="18" fillId="34" borderId="0" applyNumberFormat="0" applyBorder="0" applyAlignment="0" applyProtection="0"/>
    <xf numFmtId="0" fontId="18" fillId="0" borderId="0"/>
    <xf numFmtId="0" fontId="18" fillId="11" borderId="18" applyNumberFormat="0" applyFont="0" applyAlignment="0" applyProtection="0"/>
    <xf numFmtId="0" fontId="18" fillId="0" borderId="0"/>
    <xf numFmtId="9" fontId="18" fillId="0" borderId="0" applyFont="0" applyFill="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18" fillId="33" borderId="0" applyNumberFormat="0" applyBorder="0" applyAlignment="0" applyProtection="0"/>
    <xf numFmtId="0" fontId="18" fillId="34" borderId="0" applyNumberFormat="0" applyBorder="0" applyAlignment="0" applyProtection="0"/>
    <xf numFmtId="0" fontId="18" fillId="0" borderId="0"/>
    <xf numFmtId="0" fontId="18" fillId="11" borderId="18" applyNumberFormat="0" applyFont="0" applyAlignment="0" applyProtection="0"/>
    <xf numFmtId="0" fontId="18" fillId="0" borderId="0"/>
    <xf numFmtId="0" fontId="18" fillId="0" borderId="0"/>
    <xf numFmtId="43" fontId="5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43" fontId="58" fillId="0" borderId="0" applyFont="0" applyFill="0" applyBorder="0" applyAlignment="0" applyProtection="0"/>
    <xf numFmtId="0" fontId="18" fillId="0" borderId="0"/>
    <xf numFmtId="0" fontId="18" fillId="0" borderId="0"/>
    <xf numFmtId="0" fontId="18" fillId="13" borderId="0" applyNumberFormat="0" applyBorder="0" applyAlignment="0" applyProtection="0"/>
    <xf numFmtId="0" fontId="18" fillId="14"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18" fillId="33" borderId="0" applyNumberFormat="0" applyBorder="0" applyAlignment="0" applyProtection="0"/>
    <xf numFmtId="0" fontId="18" fillId="34" borderId="0" applyNumberFormat="0" applyBorder="0" applyAlignment="0" applyProtection="0"/>
    <xf numFmtId="0" fontId="18" fillId="0" borderId="0"/>
    <xf numFmtId="0" fontId="18" fillId="11" borderId="18" applyNumberFormat="0" applyFont="0" applyAlignment="0" applyProtection="0"/>
    <xf numFmtId="0" fontId="18" fillId="0" borderId="0"/>
    <xf numFmtId="9" fontId="18" fillId="0" borderId="0" applyFont="0" applyFill="0" applyBorder="0" applyAlignment="0" applyProtection="0"/>
    <xf numFmtId="43" fontId="37" fillId="0" borderId="0" applyFont="0" applyFill="0" applyBorder="0" applyAlignment="0" applyProtection="0"/>
    <xf numFmtId="0" fontId="18" fillId="0" borderId="0"/>
    <xf numFmtId="43" fontId="18" fillId="0" borderId="0" applyFont="0" applyFill="0" applyBorder="0" applyAlignment="0" applyProtection="0"/>
    <xf numFmtId="0" fontId="18" fillId="0" borderId="0"/>
    <xf numFmtId="43" fontId="18" fillId="0" borderId="0" applyFont="0" applyFill="0" applyBorder="0" applyAlignment="0" applyProtection="0"/>
    <xf numFmtId="0" fontId="18" fillId="0" borderId="0"/>
    <xf numFmtId="0" fontId="18" fillId="11" borderId="18" applyNumberFormat="0" applyFont="0" applyAlignment="0" applyProtection="0"/>
    <xf numFmtId="0" fontId="18" fillId="13" borderId="0" applyNumberFormat="0" applyBorder="0" applyAlignment="0" applyProtection="0"/>
    <xf numFmtId="0" fontId="18" fillId="14"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18" fillId="33" borderId="0" applyNumberFormat="0" applyBorder="0" applyAlignment="0" applyProtection="0"/>
    <xf numFmtId="0" fontId="18" fillId="34" borderId="0" applyNumberFormat="0" applyBorder="0" applyAlignment="0" applyProtection="0"/>
    <xf numFmtId="0" fontId="58" fillId="0" borderId="0"/>
    <xf numFmtId="0" fontId="18" fillId="0" borderId="0"/>
    <xf numFmtId="167" fontId="32" fillId="0" borderId="0" applyFont="0" applyFill="0" applyBorder="0" applyAlignment="0" applyProtection="0"/>
    <xf numFmtId="0" fontId="61" fillId="0" borderId="0"/>
    <xf numFmtId="0" fontId="61" fillId="0" borderId="0" applyNumberFormat="0" applyFill="0" applyBorder="0" applyProtection="0"/>
    <xf numFmtId="0" fontId="69" fillId="0" borderId="0" applyNumberFormat="0" applyFill="0" applyBorder="0" applyProtection="0"/>
    <xf numFmtId="9" fontId="32" fillId="0" borderId="0" applyFont="0" applyFill="0" applyBorder="0" applyAlignment="0" applyProtection="0"/>
    <xf numFmtId="0" fontId="37" fillId="0" borderId="0"/>
    <xf numFmtId="0" fontId="68" fillId="0" borderId="0" applyNumberFormat="0" applyFill="0" applyBorder="0" applyProtection="0"/>
    <xf numFmtId="0" fontId="32" fillId="0" borderId="0"/>
    <xf numFmtId="0" fontId="38" fillId="0" borderId="0" applyNumberFormat="0" applyFill="0" applyBorder="0" applyProtection="0"/>
    <xf numFmtId="0" fontId="38" fillId="0" borderId="0"/>
    <xf numFmtId="166" fontId="37" fillId="0" borderId="0" applyFont="0" applyFill="0" applyBorder="0" applyAlignment="0" applyProtection="0"/>
    <xf numFmtId="9" fontId="37" fillId="0" borderId="0" applyFont="0" applyFill="0" applyBorder="0" applyAlignment="0" applyProtection="0"/>
    <xf numFmtId="0" fontId="18" fillId="0" borderId="0"/>
    <xf numFmtId="0" fontId="70" fillId="0" borderId="0"/>
    <xf numFmtId="166" fontId="70" fillId="0" borderId="0" applyFont="0" applyFill="0" applyBorder="0" applyAlignment="0" applyProtection="0"/>
    <xf numFmtId="9" fontId="70" fillId="0" borderId="0" applyFont="0" applyFill="0" applyBorder="0" applyAlignment="0" applyProtection="0"/>
    <xf numFmtId="165" fontId="32" fillId="0" borderId="0" applyFont="0" applyFill="0" applyBorder="0" applyAlignment="0" applyProtection="0"/>
    <xf numFmtId="166" fontId="18" fillId="0" borderId="0" applyFont="0" applyFill="0" applyBorder="0" applyAlignment="0" applyProtection="0"/>
    <xf numFmtId="0" fontId="32" fillId="0" borderId="0"/>
    <xf numFmtId="0" fontId="71" fillId="39" borderId="0" applyNumberFormat="0" applyBorder="0" applyAlignment="0" applyProtection="0"/>
    <xf numFmtId="0" fontId="72" fillId="40" borderId="27" applyNumberFormat="0" applyAlignment="0" applyProtection="0"/>
    <xf numFmtId="0" fontId="73" fillId="41" borderId="28" applyNumberFormat="0" applyAlignment="0" applyProtection="0"/>
    <xf numFmtId="0" fontId="74" fillId="0" borderId="0" applyNumberFormat="0" applyFill="0" applyBorder="0" applyAlignment="0" applyProtection="0"/>
    <xf numFmtId="0" fontId="75" fillId="0" borderId="0" applyProtection="0"/>
    <xf numFmtId="0" fontId="76" fillId="42" borderId="0" applyNumberFormat="0" applyBorder="0" applyAlignment="0" applyProtection="0"/>
    <xf numFmtId="0" fontId="77" fillId="0" borderId="29" applyNumberFormat="0" applyFill="0" applyAlignment="0" applyProtection="0"/>
    <xf numFmtId="0" fontId="78" fillId="0" borderId="30" applyNumberFormat="0" applyFill="0" applyAlignment="0" applyProtection="0"/>
    <xf numFmtId="0" fontId="79" fillId="0" borderId="31" applyNumberFormat="0" applyFill="0" applyAlignment="0" applyProtection="0"/>
    <xf numFmtId="0" fontId="79" fillId="0" borderId="0" applyNumberFormat="0" applyFill="0" applyBorder="0" applyAlignment="0" applyProtection="0"/>
    <xf numFmtId="0" fontId="80" fillId="43" borderId="27" applyNumberFormat="0" applyAlignment="0" applyProtection="0"/>
    <xf numFmtId="0" fontId="81" fillId="0" borderId="32" applyNumberFormat="0" applyFill="0" applyAlignment="0" applyProtection="0"/>
    <xf numFmtId="0" fontId="82" fillId="44" borderId="0" applyNumberFormat="0" applyBorder="0" applyAlignment="0" applyProtection="0"/>
    <xf numFmtId="0" fontId="83" fillId="45" borderId="26" applyNumberFormat="0" applyAlignment="0" applyProtection="0"/>
    <xf numFmtId="0" fontId="84" fillId="40" borderId="33" applyNumberFormat="0" applyAlignment="0" applyProtection="0"/>
    <xf numFmtId="0" fontId="85" fillId="0" borderId="34" applyNumberFormat="0" applyFill="0" applyAlignment="0" applyProtection="0"/>
    <xf numFmtId="168" fontId="83" fillId="0" borderId="0" applyFill="0" applyBorder="0" applyAlignment="0" applyProtection="0"/>
    <xf numFmtId="0" fontId="86" fillId="0" borderId="0" applyNumberFormat="0" applyFill="0" applyBorder="0" applyAlignment="0" applyProtection="0"/>
    <xf numFmtId="0" fontId="32" fillId="0" borderId="0"/>
    <xf numFmtId="0" fontId="18" fillId="0" borderId="0"/>
    <xf numFmtId="0" fontId="55" fillId="31" borderId="0" applyNumberFormat="0" applyBorder="0" applyAlignment="0" applyProtection="0"/>
    <xf numFmtId="0" fontId="55" fillId="19" borderId="0" applyNumberFormat="0" applyBorder="0" applyAlignment="0" applyProtection="0"/>
    <xf numFmtId="0" fontId="55" fillId="15" borderId="0" applyNumberFormat="0" applyBorder="0" applyAlignment="0" applyProtection="0"/>
    <xf numFmtId="0" fontId="55" fillId="35" borderId="0" applyNumberFormat="0" applyBorder="0" applyAlignment="0" applyProtection="0"/>
    <xf numFmtId="0" fontId="55" fillId="27" borderId="0" applyNumberFormat="0" applyBorder="0" applyAlignment="0" applyProtection="0"/>
    <xf numFmtId="0" fontId="18" fillId="11" borderId="18" applyNumberFormat="0" applyFont="0" applyAlignment="0" applyProtection="0"/>
    <xf numFmtId="0" fontId="55" fillId="23" borderId="0" applyNumberFormat="0" applyBorder="0" applyAlignment="0" applyProtection="0"/>
    <xf numFmtId="166" fontId="70" fillId="0" borderId="0" applyFont="0" applyFill="0" applyBorder="0" applyAlignment="0" applyProtection="0"/>
    <xf numFmtId="0" fontId="55" fillId="16" borderId="0" applyNumberFormat="0" applyBorder="0" applyAlignment="0" applyProtection="0"/>
    <xf numFmtId="0" fontId="55" fillId="24" borderId="0" applyNumberFormat="0" applyBorder="0" applyAlignment="0" applyProtection="0"/>
    <xf numFmtId="0" fontId="41" fillId="0" borderId="11" applyNumberFormat="0" applyFill="0" applyAlignment="0" applyProtection="0"/>
    <xf numFmtId="0" fontId="44" fillId="5" borderId="0" applyNumberFormat="0" applyBorder="0" applyAlignment="0" applyProtection="0"/>
    <xf numFmtId="0" fontId="54" fillId="0" borderId="19" applyNumberFormat="0" applyFill="0" applyAlignment="0" applyProtection="0"/>
    <xf numFmtId="0" fontId="47" fillId="8" borderId="14" applyNumberFormat="0" applyAlignment="0" applyProtection="0"/>
    <xf numFmtId="0" fontId="48" fillId="9" borderId="15" applyNumberFormat="0" applyAlignment="0" applyProtection="0"/>
    <xf numFmtId="0" fontId="49" fillId="9" borderId="14" applyNumberFormat="0" applyAlignment="0" applyProtection="0"/>
    <xf numFmtId="0" fontId="42" fillId="0" borderId="12" applyNumberFormat="0" applyFill="0" applyAlignment="0" applyProtection="0"/>
    <xf numFmtId="0" fontId="53" fillId="0" borderId="0" applyNumberFormat="0" applyFill="0" applyBorder="0" applyAlignment="0" applyProtection="0"/>
    <xf numFmtId="0" fontId="43" fillId="0" borderId="0" applyNumberFormat="0" applyFill="0" applyBorder="0" applyAlignment="0" applyProtection="0"/>
    <xf numFmtId="0" fontId="52" fillId="0" borderId="0" applyNumberFormat="0" applyFill="0" applyBorder="0" applyAlignment="0" applyProtection="0"/>
    <xf numFmtId="0" fontId="55" fillId="32" borderId="0" applyNumberFormat="0" applyBorder="0" applyAlignment="0" applyProtection="0"/>
    <xf numFmtId="0" fontId="55" fillId="28" borderId="0" applyNumberFormat="0" applyBorder="0" applyAlignment="0" applyProtection="0"/>
    <xf numFmtId="0" fontId="51" fillId="10" borderId="17" applyNumberFormat="0" applyAlignment="0" applyProtection="0"/>
    <xf numFmtId="0" fontId="46" fillId="7" borderId="0" applyNumberFormat="0" applyBorder="0" applyAlignment="0" applyProtection="0"/>
    <xf numFmtId="0" fontId="50" fillId="0" borderId="16" applyNumberFormat="0" applyFill="0" applyAlignment="0" applyProtection="0"/>
    <xf numFmtId="0" fontId="55" fillId="12" borderId="0" applyNumberFormat="0" applyBorder="0" applyAlignment="0" applyProtection="0"/>
    <xf numFmtId="0" fontId="43" fillId="0" borderId="13" applyNumberFormat="0" applyFill="0" applyAlignment="0" applyProtection="0"/>
    <xf numFmtId="0" fontId="55" fillId="20" borderId="0" applyNumberFormat="0" applyBorder="0" applyAlignment="0" applyProtection="0"/>
    <xf numFmtId="0" fontId="45" fillId="6" borderId="0" applyNumberFormat="0" applyBorder="0" applyAlignment="0" applyProtection="0"/>
    <xf numFmtId="0" fontId="18" fillId="0" borderId="0"/>
    <xf numFmtId="2" fontId="67" fillId="0" borderId="0" applyProtection="0"/>
    <xf numFmtId="0" fontId="32" fillId="0" borderId="0" applyProtection="0"/>
    <xf numFmtId="0" fontId="32" fillId="0" borderId="0" applyProtection="0"/>
    <xf numFmtId="0" fontId="32" fillId="0" borderId="0" applyFont="0" applyFill="0" applyBorder="0" applyAlignment="0" applyProtection="0"/>
    <xf numFmtId="0" fontId="32" fillId="0" borderId="0" applyProtection="0"/>
    <xf numFmtId="0" fontId="87" fillId="0" borderId="0" applyProtection="0"/>
    <xf numFmtId="0" fontId="88" fillId="0" borderId="0" applyProtection="0"/>
    <xf numFmtId="0" fontId="67" fillId="0" borderId="0" applyProtection="0"/>
    <xf numFmtId="0" fontId="67" fillId="0" borderId="0" applyProtection="0"/>
    <xf numFmtId="0" fontId="67" fillId="0" borderId="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32" fillId="0" borderId="0" applyFont="0" applyFill="0" applyBorder="0" applyAlignment="0" applyProtection="0"/>
    <xf numFmtId="3" fontId="32" fillId="0" borderId="0" applyProtection="0"/>
    <xf numFmtId="3" fontId="32" fillId="0" borderId="0" applyProtection="0"/>
    <xf numFmtId="3" fontId="32" fillId="0" borderId="0" applyFont="0" applyFill="0" applyBorder="0" applyAlignment="0" applyProtection="0"/>
    <xf numFmtId="0" fontId="87" fillId="0" borderId="0" applyProtection="0"/>
    <xf numFmtId="0" fontId="88" fillId="0" borderId="0" applyProtection="0"/>
    <xf numFmtId="0" fontId="87" fillId="0" borderId="0" applyProtection="0"/>
    <xf numFmtId="0" fontId="87" fillId="0" borderId="0" applyNumberFormat="0" applyFont="0" applyFill="0" applyAlignment="0" applyProtection="0"/>
    <xf numFmtId="0" fontId="87" fillId="0" borderId="0" applyProtection="0"/>
    <xf numFmtId="0" fontId="88" fillId="0" borderId="0" applyProtection="0"/>
    <xf numFmtId="0" fontId="88" fillId="0" borderId="0" applyProtection="0"/>
    <xf numFmtId="0" fontId="88" fillId="0" borderId="0" applyNumberFormat="0" applyFont="0" applyFill="0" applyAlignment="0" applyProtection="0"/>
    <xf numFmtId="169" fontId="67" fillId="0" borderId="0" applyProtection="0"/>
    <xf numFmtId="4" fontId="67" fillId="0" borderId="0" applyProtection="0"/>
    <xf numFmtId="0" fontId="32" fillId="0" borderId="0"/>
    <xf numFmtId="0" fontId="37" fillId="0" borderId="0"/>
    <xf numFmtId="0" fontId="32" fillId="0" borderId="35" applyNumberFormat="0" applyFont="0" applyBorder="0" applyAlignment="0" applyProtection="0"/>
    <xf numFmtId="44" fontId="18" fillId="0" borderId="0" applyFont="0" applyFill="0" applyBorder="0" applyAlignment="0" applyProtection="0"/>
    <xf numFmtId="170" fontId="32" fillId="0" borderId="0" applyFont="0" applyFill="0" applyBorder="0" applyAlignment="0" applyProtection="0"/>
    <xf numFmtId="44" fontId="37"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171" fontId="32" fillId="0" borderId="0" applyProtection="0"/>
    <xf numFmtId="171" fontId="32" fillId="0" borderId="0" applyProtection="0"/>
    <xf numFmtId="172" fontId="32" fillId="0" borderId="0" applyFont="0" applyFill="0" applyBorder="0" applyAlignment="0" applyProtection="0"/>
    <xf numFmtId="2" fontId="32" fillId="0" borderId="0" applyProtection="0"/>
    <xf numFmtId="2" fontId="32" fillId="0" borderId="0" applyFont="0" applyFill="0" applyBorder="0" applyAlignment="0" applyProtection="0"/>
    <xf numFmtId="2" fontId="32" fillId="0" borderId="0" applyProtection="0"/>
    <xf numFmtId="0" fontId="18" fillId="0" borderId="0"/>
    <xf numFmtId="0" fontId="83" fillId="0" borderId="0"/>
    <xf numFmtId="0" fontId="18" fillId="0" borderId="0"/>
    <xf numFmtId="0" fontId="18" fillId="0" borderId="0"/>
    <xf numFmtId="9" fontId="18" fillId="0" borderId="0" applyFont="0" applyFill="0" applyBorder="0" applyAlignment="0" applyProtection="0"/>
    <xf numFmtId="0" fontId="32" fillId="0" borderId="0">
      <alignment vertical="top"/>
    </xf>
    <xf numFmtId="0" fontId="18" fillId="0" borderId="0"/>
    <xf numFmtId="43" fontId="18" fillId="0" borderId="0" applyFont="0" applyFill="0" applyBorder="0" applyAlignment="0" applyProtection="0"/>
    <xf numFmtId="0" fontId="18" fillId="0" borderId="0"/>
    <xf numFmtId="43" fontId="18" fillId="0" borderId="0" applyFont="0" applyFill="0" applyBorder="0" applyAlignment="0" applyProtection="0"/>
    <xf numFmtId="9" fontId="18" fillId="0" borderId="0" applyFont="0" applyFill="0" applyBorder="0" applyAlignment="0" applyProtection="0"/>
    <xf numFmtId="43" fontId="18" fillId="0" borderId="0" applyFont="0" applyFill="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18" fillId="33" borderId="0" applyNumberFormat="0" applyBorder="0" applyAlignment="0" applyProtection="0"/>
    <xf numFmtId="0" fontId="18" fillId="34" borderId="0" applyNumberFormat="0" applyBorder="0" applyAlignment="0" applyProtection="0"/>
    <xf numFmtId="0" fontId="18" fillId="0" borderId="0"/>
    <xf numFmtId="0" fontId="18" fillId="11" borderId="18" applyNumberFormat="0" applyFont="0" applyAlignment="0" applyProtection="0"/>
    <xf numFmtId="0" fontId="18" fillId="0" borderId="0"/>
    <xf numFmtId="0" fontId="18" fillId="0" borderId="0"/>
    <xf numFmtId="43" fontId="5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43" fontId="58" fillId="0" borderId="0" applyFont="0" applyFill="0" applyBorder="0" applyAlignment="0" applyProtection="0"/>
    <xf numFmtId="0" fontId="18" fillId="0" borderId="0"/>
    <xf numFmtId="0" fontId="18" fillId="0" borderId="0"/>
    <xf numFmtId="0" fontId="18" fillId="13" borderId="0" applyNumberFormat="0" applyBorder="0" applyAlignment="0" applyProtection="0"/>
    <xf numFmtId="0" fontId="18" fillId="14"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18" fillId="33" borderId="0" applyNumberFormat="0" applyBorder="0" applyAlignment="0" applyProtection="0"/>
    <xf numFmtId="0" fontId="18" fillId="34" borderId="0" applyNumberFormat="0" applyBorder="0" applyAlignment="0" applyProtection="0"/>
    <xf numFmtId="0" fontId="18" fillId="0" borderId="0"/>
    <xf numFmtId="0" fontId="18" fillId="11" borderId="18" applyNumberFormat="0" applyFont="0" applyAlignment="0" applyProtection="0"/>
    <xf numFmtId="0" fontId="18" fillId="0" borderId="0"/>
    <xf numFmtId="9" fontId="18" fillId="0" borderId="0" applyFont="0" applyFill="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18" fillId="33" borderId="0" applyNumberFormat="0" applyBorder="0" applyAlignment="0" applyProtection="0"/>
    <xf numFmtId="0" fontId="18" fillId="34" borderId="0" applyNumberFormat="0" applyBorder="0" applyAlignment="0" applyProtection="0"/>
    <xf numFmtId="0" fontId="18" fillId="0" borderId="0"/>
    <xf numFmtId="0" fontId="18" fillId="11" borderId="18" applyNumberFormat="0" applyFont="0" applyAlignment="0" applyProtection="0"/>
    <xf numFmtId="0" fontId="18" fillId="0" borderId="0"/>
    <xf numFmtId="0" fontId="18" fillId="0" borderId="0"/>
    <xf numFmtId="43" fontId="5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43" fontId="58" fillId="0" borderId="0" applyFont="0" applyFill="0" applyBorder="0" applyAlignment="0" applyProtection="0"/>
    <xf numFmtId="0" fontId="18" fillId="0" borderId="0"/>
    <xf numFmtId="0" fontId="18" fillId="0" borderId="0"/>
    <xf numFmtId="0" fontId="18" fillId="13" borderId="0" applyNumberFormat="0" applyBorder="0" applyAlignment="0" applyProtection="0"/>
    <xf numFmtId="0" fontId="18" fillId="14"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18" fillId="33" borderId="0" applyNumberFormat="0" applyBorder="0" applyAlignment="0" applyProtection="0"/>
    <xf numFmtId="0" fontId="18" fillId="34" borderId="0" applyNumberFormat="0" applyBorder="0" applyAlignment="0" applyProtection="0"/>
    <xf numFmtId="0" fontId="18" fillId="0" borderId="0"/>
    <xf numFmtId="0" fontId="18" fillId="11" borderId="18" applyNumberFormat="0" applyFont="0" applyAlignment="0" applyProtection="0"/>
    <xf numFmtId="0" fontId="18" fillId="0" borderId="0"/>
    <xf numFmtId="9" fontId="18" fillId="0" borderId="0" applyFont="0" applyFill="0" applyBorder="0" applyAlignment="0" applyProtection="0"/>
    <xf numFmtId="43" fontId="37" fillId="0" borderId="0" applyFont="0" applyFill="0" applyBorder="0" applyAlignment="0" applyProtection="0"/>
    <xf numFmtId="0" fontId="18" fillId="0" borderId="0"/>
    <xf numFmtId="43" fontId="18" fillId="0" borderId="0" applyFont="0" applyFill="0" applyBorder="0" applyAlignment="0" applyProtection="0"/>
    <xf numFmtId="0" fontId="18" fillId="0" borderId="0"/>
    <xf numFmtId="43" fontId="18" fillId="0" borderId="0" applyFont="0" applyFill="0" applyBorder="0" applyAlignment="0" applyProtection="0"/>
    <xf numFmtId="0" fontId="17" fillId="0" borderId="0"/>
    <xf numFmtId="0" fontId="92" fillId="0" borderId="0" applyNumberForma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11" borderId="18" applyNumberFormat="0" applyFont="0" applyAlignment="0" applyProtection="0"/>
    <xf numFmtId="0" fontId="17" fillId="0" borderId="0"/>
    <xf numFmtId="0" fontId="17" fillId="0" borderId="0"/>
    <xf numFmtId="0" fontId="17" fillId="14"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21" borderId="0" applyNumberFormat="0" applyBorder="0" applyAlignment="0" applyProtection="0"/>
    <xf numFmtId="0" fontId="17" fillId="0" borderId="0"/>
    <xf numFmtId="0" fontId="17" fillId="21" borderId="0" applyNumberFormat="0" applyBorder="0" applyAlignment="0" applyProtection="0"/>
    <xf numFmtId="0" fontId="17" fillId="22" borderId="0" applyNumberFormat="0" applyBorder="0" applyAlignment="0" applyProtection="0"/>
    <xf numFmtId="0" fontId="17" fillId="18" borderId="0" applyNumberFormat="0" applyBorder="0" applyAlignment="0" applyProtection="0"/>
    <xf numFmtId="0" fontId="17" fillId="25" borderId="0" applyNumberFormat="0" applyBorder="0" applyAlignment="0" applyProtection="0"/>
    <xf numFmtId="0" fontId="17" fillId="26" borderId="0" applyNumberFormat="0" applyBorder="0" applyAlignment="0" applyProtection="0"/>
    <xf numFmtId="0" fontId="17" fillId="17" borderId="0" applyNumberFormat="0" applyBorder="0" applyAlignment="0" applyProtection="0"/>
    <xf numFmtId="0" fontId="17" fillId="0" borderId="0"/>
    <xf numFmtId="0" fontId="17" fillId="29" borderId="0" applyNumberFormat="0" applyBorder="0" applyAlignment="0" applyProtection="0"/>
    <xf numFmtId="0" fontId="17" fillId="30" borderId="0" applyNumberFormat="0" applyBorder="0" applyAlignment="0" applyProtection="0"/>
    <xf numFmtId="0" fontId="17" fillId="0" borderId="0"/>
    <xf numFmtId="0" fontId="17" fillId="33" borderId="0" applyNumberFormat="0" applyBorder="0" applyAlignment="0" applyProtection="0"/>
    <xf numFmtId="0" fontId="17" fillId="34" borderId="0" applyNumberFormat="0" applyBorder="0" applyAlignment="0" applyProtection="0"/>
    <xf numFmtId="0" fontId="17" fillId="22" borderId="0" applyNumberFormat="0" applyBorder="0" applyAlignment="0" applyProtection="0"/>
    <xf numFmtId="0" fontId="17" fillId="21" borderId="0" applyNumberFormat="0" applyBorder="0" applyAlignment="0" applyProtection="0"/>
    <xf numFmtId="0" fontId="17" fillId="22" borderId="0" applyNumberFormat="0" applyBorder="0" applyAlignment="0" applyProtection="0"/>
    <xf numFmtId="0" fontId="17" fillId="13" borderId="0" applyNumberFormat="0" applyBorder="0" applyAlignment="0" applyProtection="0"/>
    <xf numFmtId="0" fontId="17" fillId="25" borderId="0" applyNumberFormat="0" applyBorder="0" applyAlignment="0" applyProtection="0"/>
    <xf numFmtId="0" fontId="17" fillId="26" borderId="0" applyNumberFormat="0" applyBorder="0" applyAlignment="0" applyProtection="0"/>
    <xf numFmtId="0" fontId="17" fillId="0" borderId="0"/>
    <xf numFmtId="0" fontId="17" fillId="0" borderId="0"/>
    <xf numFmtId="0" fontId="17" fillId="29" borderId="0" applyNumberFormat="0" applyBorder="0" applyAlignment="0" applyProtection="0"/>
    <xf numFmtId="0" fontId="17" fillId="30" borderId="0" applyNumberFormat="0" applyBorder="0" applyAlignment="0" applyProtection="0"/>
    <xf numFmtId="0" fontId="17" fillId="18" borderId="0" applyNumberFormat="0" applyBorder="0" applyAlignment="0" applyProtection="0"/>
    <xf numFmtId="0" fontId="17" fillId="0" borderId="0"/>
    <xf numFmtId="0" fontId="17" fillId="33" borderId="0" applyNumberFormat="0" applyBorder="0" applyAlignment="0" applyProtection="0"/>
    <xf numFmtId="0" fontId="17" fillId="34" borderId="0" applyNumberFormat="0" applyBorder="0" applyAlignment="0" applyProtection="0"/>
    <xf numFmtId="0" fontId="17" fillId="17" borderId="0" applyNumberFormat="0" applyBorder="0" applyAlignment="0" applyProtection="0"/>
    <xf numFmtId="0" fontId="17" fillId="0" borderId="0"/>
    <xf numFmtId="0" fontId="17" fillId="25" borderId="0" applyNumberFormat="0" applyBorder="0" applyAlignment="0" applyProtection="0"/>
    <xf numFmtId="0" fontId="17" fillId="26" borderId="0" applyNumberFormat="0" applyBorder="0" applyAlignment="0" applyProtection="0"/>
    <xf numFmtId="0" fontId="17" fillId="0" borderId="0"/>
    <xf numFmtId="0" fontId="17" fillId="29" borderId="0" applyNumberFormat="0" applyBorder="0" applyAlignment="0" applyProtection="0"/>
    <xf numFmtId="0" fontId="17" fillId="30" borderId="0" applyNumberFormat="0" applyBorder="0" applyAlignment="0" applyProtection="0"/>
    <xf numFmtId="0" fontId="17" fillId="0" borderId="0"/>
    <xf numFmtId="0" fontId="17" fillId="33" borderId="0" applyNumberFormat="0" applyBorder="0" applyAlignment="0" applyProtection="0"/>
    <xf numFmtId="0" fontId="17" fillId="34" borderId="0" applyNumberFormat="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11" borderId="18" applyNumberFormat="0" applyFont="0" applyAlignment="0" applyProtection="0"/>
    <xf numFmtId="0" fontId="16" fillId="0" borderId="0"/>
    <xf numFmtId="0" fontId="16" fillId="0" borderId="0"/>
    <xf numFmtId="0" fontId="16" fillId="0" borderId="0"/>
    <xf numFmtId="0" fontId="16" fillId="13" borderId="0" applyNumberFormat="0" applyBorder="0" applyAlignment="0" applyProtection="0"/>
    <xf numFmtId="0" fontId="16" fillId="14"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0" borderId="0"/>
    <xf numFmtId="0" fontId="16" fillId="21" borderId="0" applyNumberFormat="0" applyBorder="0" applyAlignment="0" applyProtection="0"/>
    <xf numFmtId="0" fontId="16" fillId="22" borderId="0" applyNumberFormat="0" applyBorder="0" applyAlignment="0" applyProtection="0"/>
    <xf numFmtId="0" fontId="16" fillId="25" borderId="0" applyNumberFormat="0" applyBorder="0" applyAlignment="0" applyProtection="0"/>
    <xf numFmtId="0" fontId="16" fillId="26" borderId="0" applyNumberFormat="0" applyBorder="0" applyAlignment="0" applyProtection="0"/>
    <xf numFmtId="0" fontId="16" fillId="0" borderId="0"/>
    <xf numFmtId="0" fontId="16" fillId="29" borderId="0" applyNumberFormat="0" applyBorder="0" applyAlignment="0" applyProtection="0"/>
    <xf numFmtId="0" fontId="16" fillId="30" borderId="0" applyNumberFormat="0" applyBorder="0" applyAlignment="0" applyProtection="0"/>
    <xf numFmtId="0" fontId="16" fillId="0" borderId="0"/>
    <xf numFmtId="0" fontId="16" fillId="0" borderId="0"/>
    <xf numFmtId="0" fontId="16" fillId="33" borderId="0" applyNumberFormat="0" applyBorder="0" applyAlignment="0" applyProtection="0"/>
    <xf numFmtId="0" fontId="16" fillId="34"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11" borderId="18" applyNumberFormat="0" applyFont="0" applyAlignment="0" applyProtection="0"/>
    <xf numFmtId="0" fontId="15" fillId="0" borderId="0"/>
    <xf numFmtId="0" fontId="15" fillId="0" borderId="0"/>
    <xf numFmtId="0" fontId="15" fillId="13" borderId="0" applyNumberFormat="0" applyBorder="0" applyAlignment="0" applyProtection="0"/>
    <xf numFmtId="0" fontId="15" fillId="14"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21" borderId="0" applyNumberFormat="0" applyBorder="0" applyAlignment="0" applyProtection="0"/>
    <xf numFmtId="0" fontId="15" fillId="22" borderId="0" applyNumberFormat="0" applyBorder="0" applyAlignment="0" applyProtection="0"/>
    <xf numFmtId="0" fontId="15" fillId="25" borderId="0" applyNumberFormat="0" applyBorder="0" applyAlignment="0" applyProtection="0"/>
    <xf numFmtId="0" fontId="15" fillId="26" borderId="0" applyNumberFormat="0" applyBorder="0" applyAlignment="0" applyProtection="0"/>
    <xf numFmtId="0" fontId="15" fillId="0" borderId="0"/>
    <xf numFmtId="0" fontId="15" fillId="29" borderId="0" applyNumberFormat="0" applyBorder="0" applyAlignment="0" applyProtection="0"/>
    <xf numFmtId="0" fontId="15" fillId="30" borderId="0" applyNumberFormat="0" applyBorder="0" applyAlignment="0" applyProtection="0"/>
    <xf numFmtId="0" fontId="15" fillId="0" borderId="0"/>
    <xf numFmtId="0" fontId="15" fillId="0" borderId="0"/>
    <xf numFmtId="0" fontId="15" fillId="33" borderId="0" applyNumberFormat="0" applyBorder="0" applyAlignment="0" applyProtection="0"/>
    <xf numFmtId="0" fontId="15" fillId="34" borderId="0" applyNumberFormat="0" applyBorder="0" applyAlignment="0" applyProtection="0"/>
    <xf numFmtId="0" fontId="15" fillId="0" borderId="0"/>
    <xf numFmtId="0" fontId="1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11" borderId="18" applyNumberFormat="0" applyFont="0" applyAlignment="0" applyProtection="0"/>
    <xf numFmtId="0" fontId="14" fillId="0" borderId="0"/>
    <xf numFmtId="0" fontId="14" fillId="0" borderId="0"/>
    <xf numFmtId="0" fontId="14" fillId="13" borderId="0" applyNumberFormat="0" applyBorder="0" applyAlignment="0" applyProtection="0"/>
    <xf numFmtId="0" fontId="14" fillId="14"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14" fillId="0" borderId="0"/>
    <xf numFmtId="0" fontId="14" fillId="29" borderId="0" applyNumberFormat="0" applyBorder="0" applyAlignment="0" applyProtection="0"/>
    <xf numFmtId="0" fontId="14" fillId="30" borderId="0" applyNumberFormat="0" applyBorder="0" applyAlignment="0" applyProtection="0"/>
    <xf numFmtId="0" fontId="14" fillId="0" borderId="0"/>
    <xf numFmtId="0" fontId="14" fillId="33" borderId="0" applyNumberFormat="0" applyBorder="0" applyAlignment="0" applyProtection="0"/>
    <xf numFmtId="0" fontId="14" fillId="34" borderId="0" applyNumberFormat="0" applyBorder="0" applyAlignment="0" applyProtection="0"/>
    <xf numFmtId="0" fontId="13" fillId="0" borderId="0"/>
    <xf numFmtId="0" fontId="13" fillId="11" borderId="18" applyNumberFormat="0" applyFont="0" applyAlignment="0" applyProtection="0"/>
    <xf numFmtId="0" fontId="13" fillId="0" borderId="0"/>
    <xf numFmtId="0" fontId="13" fillId="13" borderId="0" applyNumberFormat="0" applyBorder="0" applyAlignment="0" applyProtection="0"/>
    <xf numFmtId="0" fontId="13" fillId="14"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9" borderId="0" applyNumberFormat="0" applyBorder="0" applyAlignment="0" applyProtection="0"/>
    <xf numFmtId="0" fontId="13" fillId="30" borderId="0" applyNumberFormat="0" applyBorder="0" applyAlignment="0" applyProtection="0"/>
    <xf numFmtId="0" fontId="13" fillId="33" borderId="0" applyNumberFormat="0" applyBorder="0" applyAlignment="0" applyProtection="0"/>
    <xf numFmtId="0" fontId="13" fillId="34" borderId="0" applyNumberFormat="0" applyBorder="0" applyAlignment="0" applyProtection="0"/>
    <xf numFmtId="0" fontId="93" fillId="0" borderId="0"/>
    <xf numFmtId="0" fontId="40" fillId="0" borderId="0" applyNumberFormat="0" applyFill="0" applyBorder="0" applyAlignment="0" applyProtection="0"/>
    <xf numFmtId="0" fontId="13" fillId="0" borderId="0"/>
    <xf numFmtId="0" fontId="13" fillId="11" borderId="18" applyNumberFormat="0" applyFont="0" applyAlignment="0" applyProtection="0"/>
    <xf numFmtId="0" fontId="13" fillId="0" borderId="0"/>
    <xf numFmtId="0" fontId="13" fillId="0" borderId="0"/>
    <xf numFmtId="43" fontId="58"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43" fontId="58" fillId="0" borderId="0" applyFont="0" applyFill="0" applyBorder="0" applyAlignment="0" applyProtection="0"/>
    <xf numFmtId="0" fontId="13" fillId="0" borderId="0"/>
    <xf numFmtId="0" fontId="13" fillId="0" borderId="0"/>
    <xf numFmtId="0" fontId="13" fillId="13" borderId="0" applyNumberFormat="0" applyBorder="0" applyAlignment="0" applyProtection="0"/>
    <xf numFmtId="0" fontId="13" fillId="14"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9" borderId="0" applyNumberFormat="0" applyBorder="0" applyAlignment="0" applyProtection="0"/>
    <xf numFmtId="0" fontId="13" fillId="30" borderId="0" applyNumberFormat="0" applyBorder="0" applyAlignment="0" applyProtection="0"/>
    <xf numFmtId="0" fontId="13" fillId="33" borderId="0" applyNumberFormat="0" applyBorder="0" applyAlignment="0" applyProtection="0"/>
    <xf numFmtId="0" fontId="13" fillId="34" borderId="0" applyNumberFormat="0" applyBorder="0" applyAlignment="0" applyProtection="0"/>
    <xf numFmtId="0" fontId="13" fillId="0" borderId="0"/>
    <xf numFmtId="0" fontId="13" fillId="11" borderId="18" applyNumberFormat="0" applyFont="0" applyAlignment="0" applyProtection="0"/>
    <xf numFmtId="0" fontId="13" fillId="0" borderId="0"/>
    <xf numFmtId="9" fontId="13" fillId="0" borderId="0" applyFont="0" applyFill="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9" borderId="0" applyNumberFormat="0" applyBorder="0" applyAlignment="0" applyProtection="0"/>
    <xf numFmtId="0" fontId="13" fillId="30" borderId="0" applyNumberFormat="0" applyBorder="0" applyAlignment="0" applyProtection="0"/>
    <xf numFmtId="0" fontId="13" fillId="33" borderId="0" applyNumberFormat="0" applyBorder="0" applyAlignment="0" applyProtection="0"/>
    <xf numFmtId="0" fontId="13" fillId="34" borderId="0" applyNumberFormat="0" applyBorder="0" applyAlignment="0" applyProtection="0"/>
    <xf numFmtId="0" fontId="13" fillId="0" borderId="0"/>
    <xf numFmtId="0" fontId="13" fillId="11" borderId="18" applyNumberFormat="0" applyFont="0" applyAlignment="0" applyProtection="0"/>
    <xf numFmtId="0" fontId="13" fillId="0" borderId="0"/>
    <xf numFmtId="0" fontId="13" fillId="0" borderId="0"/>
    <xf numFmtId="43" fontId="58"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43" fontId="58" fillId="0" borderId="0" applyFont="0" applyFill="0" applyBorder="0" applyAlignment="0" applyProtection="0"/>
    <xf numFmtId="0" fontId="13" fillId="0" borderId="0"/>
    <xf numFmtId="0" fontId="13" fillId="0" borderId="0"/>
    <xf numFmtId="0" fontId="13" fillId="13" borderId="0" applyNumberFormat="0" applyBorder="0" applyAlignment="0" applyProtection="0"/>
    <xf numFmtId="0" fontId="13" fillId="14"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9" borderId="0" applyNumberFormat="0" applyBorder="0" applyAlignment="0" applyProtection="0"/>
    <xf numFmtId="0" fontId="13" fillId="30" borderId="0" applyNumberFormat="0" applyBorder="0" applyAlignment="0" applyProtection="0"/>
    <xf numFmtId="0" fontId="13" fillId="33" borderId="0" applyNumberFormat="0" applyBorder="0" applyAlignment="0" applyProtection="0"/>
    <xf numFmtId="0" fontId="13" fillId="34" borderId="0" applyNumberFormat="0" applyBorder="0" applyAlignment="0" applyProtection="0"/>
    <xf numFmtId="0" fontId="13" fillId="0" borderId="0"/>
    <xf numFmtId="0" fontId="13" fillId="11" borderId="18" applyNumberFormat="0" applyFont="0" applyAlignment="0" applyProtection="0"/>
    <xf numFmtId="0" fontId="13" fillId="0" borderId="0"/>
    <xf numFmtId="9" fontId="13" fillId="0" borderId="0" applyFont="0" applyFill="0" applyBorder="0" applyAlignment="0" applyProtection="0"/>
    <xf numFmtId="43" fontId="37"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9" borderId="0" applyNumberFormat="0" applyBorder="0" applyAlignment="0" applyProtection="0"/>
    <xf numFmtId="0" fontId="13" fillId="30" borderId="0" applyNumberFormat="0" applyBorder="0" applyAlignment="0" applyProtection="0"/>
    <xf numFmtId="0" fontId="13" fillId="33" borderId="0" applyNumberFormat="0" applyBorder="0" applyAlignment="0" applyProtection="0"/>
    <xf numFmtId="0" fontId="13" fillId="34" borderId="0" applyNumberFormat="0" applyBorder="0" applyAlignment="0" applyProtection="0"/>
    <xf numFmtId="0" fontId="13" fillId="0" borderId="0"/>
    <xf numFmtId="0" fontId="13" fillId="11" borderId="18" applyNumberFormat="0" applyFont="0" applyAlignment="0" applyProtection="0"/>
    <xf numFmtId="0" fontId="13" fillId="0" borderId="0"/>
    <xf numFmtId="0" fontId="13" fillId="0" borderId="0"/>
    <xf numFmtId="43" fontId="58"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43" fontId="58" fillId="0" borderId="0" applyFont="0" applyFill="0" applyBorder="0" applyAlignment="0" applyProtection="0"/>
    <xf numFmtId="0" fontId="13" fillId="0" borderId="0"/>
    <xf numFmtId="0" fontId="13" fillId="0" borderId="0"/>
    <xf numFmtId="0" fontId="13" fillId="13" borderId="0" applyNumberFormat="0" applyBorder="0" applyAlignment="0" applyProtection="0"/>
    <xf numFmtId="0" fontId="13" fillId="14"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9" borderId="0" applyNumberFormat="0" applyBorder="0" applyAlignment="0" applyProtection="0"/>
    <xf numFmtId="0" fontId="13" fillId="30" borderId="0" applyNumberFormat="0" applyBorder="0" applyAlignment="0" applyProtection="0"/>
    <xf numFmtId="0" fontId="13" fillId="33" borderId="0" applyNumberFormat="0" applyBorder="0" applyAlignment="0" applyProtection="0"/>
    <xf numFmtId="0" fontId="13" fillId="34" borderId="0" applyNumberFormat="0" applyBorder="0" applyAlignment="0" applyProtection="0"/>
    <xf numFmtId="0" fontId="13" fillId="0" borderId="0"/>
    <xf numFmtId="0" fontId="13" fillId="11" borderId="18" applyNumberFormat="0" applyFont="0" applyAlignment="0" applyProtection="0"/>
    <xf numFmtId="0" fontId="13" fillId="0" borderId="0"/>
    <xf numFmtId="9" fontId="13" fillId="0" borderId="0" applyFont="0" applyFill="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9" borderId="0" applyNumberFormat="0" applyBorder="0" applyAlignment="0" applyProtection="0"/>
    <xf numFmtId="0" fontId="13" fillId="30" borderId="0" applyNumberFormat="0" applyBorder="0" applyAlignment="0" applyProtection="0"/>
    <xf numFmtId="0" fontId="13" fillId="33" borderId="0" applyNumberFormat="0" applyBorder="0" applyAlignment="0" applyProtection="0"/>
    <xf numFmtId="0" fontId="13" fillId="34" borderId="0" applyNumberFormat="0" applyBorder="0" applyAlignment="0" applyProtection="0"/>
    <xf numFmtId="0" fontId="13" fillId="0" borderId="0"/>
    <xf numFmtId="0" fontId="13" fillId="11" borderId="18" applyNumberFormat="0" applyFont="0" applyAlignment="0" applyProtection="0"/>
    <xf numFmtId="0" fontId="13" fillId="0" borderId="0"/>
    <xf numFmtId="0" fontId="13" fillId="0" borderId="0"/>
    <xf numFmtId="43" fontId="58"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43" fontId="58" fillId="0" borderId="0" applyFont="0" applyFill="0" applyBorder="0" applyAlignment="0" applyProtection="0"/>
    <xf numFmtId="0" fontId="13" fillId="0" borderId="0"/>
    <xf numFmtId="0" fontId="13" fillId="0" borderId="0"/>
    <xf numFmtId="0" fontId="13" fillId="13" borderId="0" applyNumberFormat="0" applyBorder="0" applyAlignment="0" applyProtection="0"/>
    <xf numFmtId="0" fontId="13" fillId="14"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9" borderId="0" applyNumberFormat="0" applyBorder="0" applyAlignment="0" applyProtection="0"/>
    <xf numFmtId="0" fontId="13" fillId="30" borderId="0" applyNumberFormat="0" applyBorder="0" applyAlignment="0" applyProtection="0"/>
    <xf numFmtId="0" fontId="13" fillId="33" borderId="0" applyNumberFormat="0" applyBorder="0" applyAlignment="0" applyProtection="0"/>
    <xf numFmtId="0" fontId="13" fillId="34" borderId="0" applyNumberFormat="0" applyBorder="0" applyAlignment="0" applyProtection="0"/>
    <xf numFmtId="0" fontId="13" fillId="0" borderId="0"/>
    <xf numFmtId="0" fontId="13" fillId="11" borderId="18" applyNumberFormat="0" applyFont="0" applyAlignment="0" applyProtection="0"/>
    <xf numFmtId="0" fontId="13" fillId="0" borderId="0"/>
    <xf numFmtId="9" fontId="13" fillId="0" borderId="0" applyFont="0" applyFill="0" applyBorder="0" applyAlignment="0" applyProtection="0"/>
    <xf numFmtId="43" fontId="37"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0" fontId="13" fillId="13" borderId="0" applyNumberFormat="0" applyBorder="0" applyAlignment="0" applyProtection="0"/>
    <xf numFmtId="0" fontId="13" fillId="14"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9" borderId="0" applyNumberFormat="0" applyBorder="0" applyAlignment="0" applyProtection="0"/>
    <xf numFmtId="0" fontId="13" fillId="30" borderId="0" applyNumberFormat="0" applyBorder="0" applyAlignment="0" applyProtection="0"/>
    <xf numFmtId="0" fontId="13" fillId="33" borderId="0" applyNumberFormat="0" applyBorder="0" applyAlignment="0" applyProtection="0"/>
    <xf numFmtId="0" fontId="13" fillId="34" borderId="0" applyNumberFormat="0" applyBorder="0" applyAlignment="0" applyProtection="0"/>
    <xf numFmtId="0" fontId="13" fillId="0" borderId="0"/>
    <xf numFmtId="0" fontId="13" fillId="11" borderId="18" applyNumberFormat="0" applyFont="0" applyAlignment="0" applyProtection="0"/>
    <xf numFmtId="0" fontId="13" fillId="0" borderId="0"/>
    <xf numFmtId="0" fontId="13" fillId="0" borderId="0"/>
    <xf numFmtId="43" fontId="58"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43" fontId="58" fillId="0" borderId="0" applyFont="0" applyFill="0" applyBorder="0" applyAlignment="0" applyProtection="0"/>
    <xf numFmtId="0" fontId="13" fillId="0" borderId="0"/>
    <xf numFmtId="0" fontId="13" fillId="0" borderId="0"/>
    <xf numFmtId="0" fontId="13" fillId="13" borderId="0" applyNumberFormat="0" applyBorder="0" applyAlignment="0" applyProtection="0"/>
    <xf numFmtId="0" fontId="13" fillId="14"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9" borderId="0" applyNumberFormat="0" applyBorder="0" applyAlignment="0" applyProtection="0"/>
    <xf numFmtId="0" fontId="13" fillId="30" borderId="0" applyNumberFormat="0" applyBorder="0" applyAlignment="0" applyProtection="0"/>
    <xf numFmtId="0" fontId="13" fillId="33" borderId="0" applyNumberFormat="0" applyBorder="0" applyAlignment="0" applyProtection="0"/>
    <xf numFmtId="0" fontId="13" fillId="34" borderId="0" applyNumberFormat="0" applyBorder="0" applyAlignment="0" applyProtection="0"/>
    <xf numFmtId="0" fontId="13" fillId="0" borderId="0"/>
    <xf numFmtId="0" fontId="13" fillId="11" borderId="18" applyNumberFormat="0" applyFont="0" applyAlignment="0" applyProtection="0"/>
    <xf numFmtId="0" fontId="13" fillId="0" borderId="0"/>
    <xf numFmtId="9" fontId="13" fillId="0" borderId="0" applyFont="0" applyFill="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9" borderId="0" applyNumberFormat="0" applyBorder="0" applyAlignment="0" applyProtection="0"/>
    <xf numFmtId="0" fontId="13" fillId="30" borderId="0" applyNumberFormat="0" applyBorder="0" applyAlignment="0" applyProtection="0"/>
    <xf numFmtId="0" fontId="13" fillId="33" borderId="0" applyNumberFormat="0" applyBorder="0" applyAlignment="0" applyProtection="0"/>
    <xf numFmtId="0" fontId="13" fillId="34" borderId="0" applyNumberFormat="0" applyBorder="0" applyAlignment="0" applyProtection="0"/>
    <xf numFmtId="0" fontId="13" fillId="0" borderId="0"/>
    <xf numFmtId="0" fontId="13" fillId="11" borderId="18" applyNumberFormat="0" applyFont="0" applyAlignment="0" applyProtection="0"/>
    <xf numFmtId="0" fontId="13" fillId="0" borderId="0"/>
    <xf numFmtId="0" fontId="13" fillId="0" borderId="0"/>
    <xf numFmtId="43" fontId="58"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43" fontId="58" fillId="0" borderId="0" applyFont="0" applyFill="0" applyBorder="0" applyAlignment="0" applyProtection="0"/>
    <xf numFmtId="0" fontId="13" fillId="0" borderId="0"/>
    <xf numFmtId="0" fontId="13" fillId="0" borderId="0"/>
    <xf numFmtId="0" fontId="13" fillId="13" borderId="0" applyNumberFormat="0" applyBorder="0" applyAlignment="0" applyProtection="0"/>
    <xf numFmtId="0" fontId="13" fillId="14"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9" borderId="0" applyNumberFormat="0" applyBorder="0" applyAlignment="0" applyProtection="0"/>
    <xf numFmtId="0" fontId="13" fillId="30" borderId="0" applyNumberFormat="0" applyBorder="0" applyAlignment="0" applyProtection="0"/>
    <xf numFmtId="0" fontId="13" fillId="33" borderId="0" applyNumberFormat="0" applyBorder="0" applyAlignment="0" applyProtection="0"/>
    <xf numFmtId="0" fontId="13" fillId="34" borderId="0" applyNumberFormat="0" applyBorder="0" applyAlignment="0" applyProtection="0"/>
    <xf numFmtId="0" fontId="13" fillId="0" borderId="0"/>
    <xf numFmtId="0" fontId="13" fillId="11" borderId="18" applyNumberFormat="0" applyFont="0" applyAlignment="0" applyProtection="0"/>
    <xf numFmtId="0" fontId="13" fillId="0" borderId="0"/>
    <xf numFmtId="9" fontId="13" fillId="0" borderId="0" applyFont="0" applyFill="0" applyBorder="0" applyAlignment="0" applyProtection="0"/>
    <xf numFmtId="43" fontId="37"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0" fontId="13" fillId="11" borderId="18" applyNumberFormat="0" applyFont="0" applyAlignment="0" applyProtection="0"/>
    <xf numFmtId="0" fontId="32" fillId="0" borderId="0">
      <alignment vertical="top"/>
    </xf>
    <xf numFmtId="0" fontId="13" fillId="0" borderId="0"/>
    <xf numFmtId="0" fontId="13" fillId="0" borderId="0"/>
    <xf numFmtId="0" fontId="13" fillId="0" borderId="0"/>
    <xf numFmtId="0" fontId="13" fillId="0" borderId="0"/>
    <xf numFmtId="0" fontId="32" fillId="0" borderId="0">
      <alignment vertical="top"/>
    </xf>
    <xf numFmtId="0" fontId="13" fillId="13" borderId="0" applyNumberFormat="0" applyBorder="0" applyAlignment="0" applyProtection="0"/>
    <xf numFmtId="0" fontId="13" fillId="14"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9" borderId="0" applyNumberFormat="0" applyBorder="0" applyAlignment="0" applyProtection="0"/>
    <xf numFmtId="0" fontId="13" fillId="30" borderId="0" applyNumberFormat="0" applyBorder="0" applyAlignment="0" applyProtection="0"/>
    <xf numFmtId="0" fontId="13" fillId="33" borderId="0" applyNumberFormat="0" applyBorder="0" applyAlignment="0" applyProtection="0"/>
    <xf numFmtId="0" fontId="13" fillId="34" borderId="0" applyNumberFormat="0" applyBorder="0" applyAlignment="0" applyProtection="0"/>
    <xf numFmtId="0" fontId="13" fillId="0" borderId="0"/>
    <xf numFmtId="0" fontId="13" fillId="11" borderId="18" applyNumberFormat="0" applyFont="0" applyAlignment="0" applyProtection="0"/>
    <xf numFmtId="0" fontId="13" fillId="0" borderId="0"/>
    <xf numFmtId="0" fontId="13" fillId="0" borderId="0"/>
    <xf numFmtId="43" fontId="58"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43" fontId="58" fillId="0" borderId="0" applyFont="0" applyFill="0" applyBorder="0" applyAlignment="0" applyProtection="0"/>
    <xf numFmtId="0" fontId="13" fillId="0" borderId="0"/>
    <xf numFmtId="0" fontId="13" fillId="0" borderId="0"/>
    <xf numFmtId="0" fontId="13" fillId="13" borderId="0" applyNumberFormat="0" applyBorder="0" applyAlignment="0" applyProtection="0"/>
    <xf numFmtId="0" fontId="13" fillId="14"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9" borderId="0" applyNumberFormat="0" applyBorder="0" applyAlignment="0" applyProtection="0"/>
    <xf numFmtId="0" fontId="13" fillId="30" borderId="0" applyNumberFormat="0" applyBorder="0" applyAlignment="0" applyProtection="0"/>
    <xf numFmtId="0" fontId="13" fillId="33" borderId="0" applyNumberFormat="0" applyBorder="0" applyAlignment="0" applyProtection="0"/>
    <xf numFmtId="0" fontId="13" fillId="34" borderId="0" applyNumberFormat="0" applyBorder="0" applyAlignment="0" applyProtection="0"/>
    <xf numFmtId="0" fontId="13" fillId="0" borderId="0"/>
    <xf numFmtId="0" fontId="13" fillId="11" borderId="18" applyNumberFormat="0" applyFont="0" applyAlignment="0" applyProtection="0"/>
    <xf numFmtId="0" fontId="13" fillId="0" borderId="0"/>
    <xf numFmtId="9" fontId="13" fillId="0" borderId="0" applyFont="0" applyFill="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9" borderId="0" applyNumberFormat="0" applyBorder="0" applyAlignment="0" applyProtection="0"/>
    <xf numFmtId="0" fontId="13" fillId="30" borderId="0" applyNumberFormat="0" applyBorder="0" applyAlignment="0" applyProtection="0"/>
    <xf numFmtId="0" fontId="13" fillId="33" borderId="0" applyNumberFormat="0" applyBorder="0" applyAlignment="0" applyProtection="0"/>
    <xf numFmtId="0" fontId="13" fillId="34" borderId="0" applyNumberFormat="0" applyBorder="0" applyAlignment="0" applyProtection="0"/>
    <xf numFmtId="0" fontId="13" fillId="0" borderId="0"/>
    <xf numFmtId="0" fontId="13" fillId="11" borderId="18" applyNumberFormat="0" applyFont="0" applyAlignment="0" applyProtection="0"/>
    <xf numFmtId="0" fontId="13" fillId="0" borderId="0"/>
    <xf numFmtId="0" fontId="13" fillId="0" borderId="0"/>
    <xf numFmtId="43" fontId="58"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43" fontId="58" fillId="0" borderId="0" applyFont="0" applyFill="0" applyBorder="0" applyAlignment="0" applyProtection="0"/>
    <xf numFmtId="0" fontId="13" fillId="0" borderId="0"/>
    <xf numFmtId="0" fontId="13" fillId="0" borderId="0"/>
    <xf numFmtId="0" fontId="13" fillId="13" borderId="0" applyNumberFormat="0" applyBorder="0" applyAlignment="0" applyProtection="0"/>
    <xf numFmtId="0" fontId="13" fillId="14"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9" borderId="0" applyNumberFormat="0" applyBorder="0" applyAlignment="0" applyProtection="0"/>
    <xf numFmtId="0" fontId="13" fillId="30" borderId="0" applyNumberFormat="0" applyBorder="0" applyAlignment="0" applyProtection="0"/>
    <xf numFmtId="0" fontId="13" fillId="33" borderId="0" applyNumberFormat="0" applyBorder="0" applyAlignment="0" applyProtection="0"/>
    <xf numFmtId="0" fontId="13" fillId="34" borderId="0" applyNumberFormat="0" applyBorder="0" applyAlignment="0" applyProtection="0"/>
    <xf numFmtId="0" fontId="13" fillId="0" borderId="0"/>
    <xf numFmtId="0" fontId="13" fillId="11" borderId="18" applyNumberFormat="0" applyFont="0" applyAlignment="0" applyProtection="0"/>
    <xf numFmtId="0" fontId="13" fillId="0" borderId="0"/>
    <xf numFmtId="9" fontId="13" fillId="0" borderId="0" applyFont="0" applyFill="0" applyBorder="0" applyAlignment="0" applyProtection="0"/>
    <xf numFmtId="43" fontId="37"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9" borderId="0" applyNumberFormat="0" applyBorder="0" applyAlignment="0" applyProtection="0"/>
    <xf numFmtId="0" fontId="13" fillId="30" borderId="0" applyNumberFormat="0" applyBorder="0" applyAlignment="0" applyProtection="0"/>
    <xf numFmtId="0" fontId="13" fillId="33" borderId="0" applyNumberFormat="0" applyBorder="0" applyAlignment="0" applyProtection="0"/>
    <xf numFmtId="0" fontId="13" fillId="34" borderId="0" applyNumberFormat="0" applyBorder="0" applyAlignment="0" applyProtection="0"/>
    <xf numFmtId="0" fontId="13" fillId="0" borderId="0"/>
    <xf numFmtId="0" fontId="13" fillId="11" borderId="18" applyNumberFormat="0" applyFont="0" applyAlignment="0" applyProtection="0"/>
    <xf numFmtId="0" fontId="13" fillId="0" borderId="0"/>
    <xf numFmtId="0" fontId="13" fillId="0" borderId="0"/>
    <xf numFmtId="43" fontId="58"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43" fontId="58" fillId="0" borderId="0" applyFont="0" applyFill="0" applyBorder="0" applyAlignment="0" applyProtection="0"/>
    <xf numFmtId="0" fontId="13" fillId="0" borderId="0"/>
    <xf numFmtId="0" fontId="13" fillId="0" borderId="0"/>
    <xf numFmtId="0" fontId="13" fillId="13" borderId="0" applyNumberFormat="0" applyBorder="0" applyAlignment="0" applyProtection="0"/>
    <xf numFmtId="0" fontId="13" fillId="14"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9" borderId="0" applyNumberFormat="0" applyBorder="0" applyAlignment="0" applyProtection="0"/>
    <xf numFmtId="0" fontId="13" fillId="30" borderId="0" applyNumberFormat="0" applyBorder="0" applyAlignment="0" applyProtection="0"/>
    <xf numFmtId="0" fontId="13" fillId="33" borderId="0" applyNumberFormat="0" applyBorder="0" applyAlignment="0" applyProtection="0"/>
    <xf numFmtId="0" fontId="13" fillId="34" borderId="0" applyNumberFormat="0" applyBorder="0" applyAlignment="0" applyProtection="0"/>
    <xf numFmtId="0" fontId="13" fillId="0" borderId="0"/>
    <xf numFmtId="0" fontId="13" fillId="11" borderId="18" applyNumberFormat="0" applyFont="0" applyAlignment="0" applyProtection="0"/>
    <xf numFmtId="0" fontId="13" fillId="0" borderId="0"/>
    <xf numFmtId="9" fontId="13" fillId="0" borderId="0" applyFont="0" applyFill="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9" borderId="0" applyNumberFormat="0" applyBorder="0" applyAlignment="0" applyProtection="0"/>
    <xf numFmtId="0" fontId="13" fillId="30" borderId="0" applyNumberFormat="0" applyBorder="0" applyAlignment="0" applyProtection="0"/>
    <xf numFmtId="0" fontId="13" fillId="33" borderId="0" applyNumberFormat="0" applyBorder="0" applyAlignment="0" applyProtection="0"/>
    <xf numFmtId="0" fontId="13" fillId="34" borderId="0" applyNumberFormat="0" applyBorder="0" applyAlignment="0" applyProtection="0"/>
    <xf numFmtId="0" fontId="13" fillId="0" borderId="0"/>
    <xf numFmtId="0" fontId="13" fillId="11" borderId="18" applyNumberFormat="0" applyFont="0" applyAlignment="0" applyProtection="0"/>
    <xf numFmtId="0" fontId="13" fillId="0" borderId="0"/>
    <xf numFmtId="0" fontId="13" fillId="0" borderId="0"/>
    <xf numFmtId="43" fontId="58"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43" fontId="58" fillId="0" borderId="0" applyFont="0" applyFill="0" applyBorder="0" applyAlignment="0" applyProtection="0"/>
    <xf numFmtId="0" fontId="13" fillId="0" borderId="0"/>
    <xf numFmtId="0" fontId="13" fillId="0" borderId="0"/>
    <xf numFmtId="0" fontId="13" fillId="13" borderId="0" applyNumberFormat="0" applyBorder="0" applyAlignment="0" applyProtection="0"/>
    <xf numFmtId="0" fontId="13" fillId="14"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9" borderId="0" applyNumberFormat="0" applyBorder="0" applyAlignment="0" applyProtection="0"/>
    <xf numFmtId="0" fontId="13" fillId="30" borderId="0" applyNumberFormat="0" applyBorder="0" applyAlignment="0" applyProtection="0"/>
    <xf numFmtId="0" fontId="13" fillId="33" borderId="0" applyNumberFormat="0" applyBorder="0" applyAlignment="0" applyProtection="0"/>
    <xf numFmtId="0" fontId="13" fillId="34" borderId="0" applyNumberFormat="0" applyBorder="0" applyAlignment="0" applyProtection="0"/>
    <xf numFmtId="0" fontId="13" fillId="0" borderId="0"/>
    <xf numFmtId="0" fontId="13" fillId="11" borderId="18" applyNumberFormat="0" applyFont="0" applyAlignment="0" applyProtection="0"/>
    <xf numFmtId="0" fontId="13" fillId="0" borderId="0"/>
    <xf numFmtId="9" fontId="13" fillId="0" borderId="0" applyFont="0" applyFill="0" applyBorder="0" applyAlignment="0" applyProtection="0"/>
    <xf numFmtId="43" fontId="37"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9" borderId="0" applyNumberFormat="0" applyBorder="0" applyAlignment="0" applyProtection="0"/>
    <xf numFmtId="0" fontId="13" fillId="30" borderId="0" applyNumberFormat="0" applyBorder="0" applyAlignment="0" applyProtection="0"/>
    <xf numFmtId="0" fontId="13" fillId="33" borderId="0" applyNumberFormat="0" applyBorder="0" applyAlignment="0" applyProtection="0"/>
    <xf numFmtId="0" fontId="13" fillId="34" borderId="0" applyNumberFormat="0" applyBorder="0" applyAlignment="0" applyProtection="0"/>
    <xf numFmtId="0" fontId="13" fillId="11" borderId="18" applyNumberFormat="0" applyFont="0" applyAlignment="0" applyProtection="0"/>
    <xf numFmtId="43" fontId="58"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43" fontId="58" fillId="0" borderId="0" applyFont="0" applyFill="0" applyBorder="0" applyAlignment="0" applyProtection="0"/>
    <xf numFmtId="0" fontId="13" fillId="0" borderId="0"/>
    <xf numFmtId="0" fontId="13" fillId="0" borderId="0"/>
    <xf numFmtId="0" fontId="13" fillId="13" borderId="0" applyNumberFormat="0" applyBorder="0" applyAlignment="0" applyProtection="0"/>
    <xf numFmtId="0" fontId="13" fillId="14"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9" borderId="0" applyNumberFormat="0" applyBorder="0" applyAlignment="0" applyProtection="0"/>
    <xf numFmtId="0" fontId="13" fillId="30" borderId="0" applyNumberFormat="0" applyBorder="0" applyAlignment="0" applyProtection="0"/>
    <xf numFmtId="0" fontId="13" fillId="33" borderId="0" applyNumberFormat="0" applyBorder="0" applyAlignment="0" applyProtection="0"/>
    <xf numFmtId="0" fontId="13" fillId="34" borderId="0" applyNumberFormat="0" applyBorder="0" applyAlignment="0" applyProtection="0"/>
    <xf numFmtId="0" fontId="13" fillId="0" borderId="0"/>
    <xf numFmtId="0" fontId="13" fillId="11" borderId="18" applyNumberFormat="0" applyFont="0" applyAlignment="0" applyProtection="0"/>
    <xf numFmtId="0" fontId="13" fillId="0" borderId="0"/>
    <xf numFmtId="9" fontId="13" fillId="0" borderId="0" applyFont="0" applyFill="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9" borderId="0" applyNumberFormat="0" applyBorder="0" applyAlignment="0" applyProtection="0"/>
    <xf numFmtId="0" fontId="13" fillId="30" borderId="0" applyNumberFormat="0" applyBorder="0" applyAlignment="0" applyProtection="0"/>
    <xf numFmtId="0" fontId="13" fillId="33" borderId="0" applyNumberFormat="0" applyBorder="0" applyAlignment="0" applyProtection="0"/>
    <xf numFmtId="0" fontId="13" fillId="34" borderId="0" applyNumberFormat="0" applyBorder="0" applyAlignment="0" applyProtection="0"/>
    <xf numFmtId="0" fontId="13" fillId="0" borderId="0"/>
    <xf numFmtId="0" fontId="13" fillId="11" borderId="18" applyNumberFormat="0" applyFont="0" applyAlignment="0" applyProtection="0"/>
    <xf numFmtId="0" fontId="13" fillId="0" borderId="0"/>
    <xf numFmtId="0" fontId="13" fillId="0" borderId="0"/>
    <xf numFmtId="43" fontId="58"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43" fontId="58" fillId="0" borderId="0" applyFont="0" applyFill="0" applyBorder="0" applyAlignment="0" applyProtection="0"/>
    <xf numFmtId="0" fontId="13" fillId="0" borderId="0"/>
    <xf numFmtId="0" fontId="13" fillId="0" borderId="0"/>
    <xf numFmtId="0" fontId="13" fillId="13" borderId="0" applyNumberFormat="0" applyBorder="0" applyAlignment="0" applyProtection="0"/>
    <xf numFmtId="0" fontId="13" fillId="14"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9" borderId="0" applyNumberFormat="0" applyBorder="0" applyAlignment="0" applyProtection="0"/>
    <xf numFmtId="0" fontId="13" fillId="30" borderId="0" applyNumberFormat="0" applyBorder="0" applyAlignment="0" applyProtection="0"/>
    <xf numFmtId="0" fontId="13" fillId="33" borderId="0" applyNumberFormat="0" applyBorder="0" applyAlignment="0" applyProtection="0"/>
    <xf numFmtId="0" fontId="13" fillId="34" borderId="0" applyNumberFormat="0" applyBorder="0" applyAlignment="0" applyProtection="0"/>
    <xf numFmtId="0" fontId="13" fillId="0" borderId="0"/>
    <xf numFmtId="0" fontId="13" fillId="11" borderId="18" applyNumberFormat="0" applyFont="0" applyAlignment="0" applyProtection="0"/>
    <xf numFmtId="0" fontId="13" fillId="0" borderId="0"/>
    <xf numFmtId="9" fontId="13" fillId="0" borderId="0" applyFont="0" applyFill="0" applyBorder="0" applyAlignment="0" applyProtection="0"/>
    <xf numFmtId="43" fontId="37"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0" fontId="13" fillId="11" borderId="18" applyNumberFormat="0" applyFont="0" applyAlignment="0" applyProtection="0"/>
    <xf numFmtId="0" fontId="13" fillId="13" borderId="0" applyNumberFormat="0" applyBorder="0" applyAlignment="0" applyProtection="0"/>
    <xf numFmtId="0" fontId="13" fillId="14"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9" borderId="0" applyNumberFormat="0" applyBorder="0" applyAlignment="0" applyProtection="0"/>
    <xf numFmtId="0" fontId="13" fillId="30" borderId="0" applyNumberFormat="0" applyBorder="0" applyAlignment="0" applyProtection="0"/>
    <xf numFmtId="0" fontId="13" fillId="33" borderId="0" applyNumberFormat="0" applyBorder="0" applyAlignment="0" applyProtection="0"/>
    <xf numFmtId="0" fontId="13" fillId="34" borderId="0" applyNumberFormat="0" applyBorder="0" applyAlignment="0" applyProtection="0"/>
    <xf numFmtId="0" fontId="13" fillId="0" borderId="0"/>
    <xf numFmtId="0" fontId="13" fillId="0" borderId="0"/>
    <xf numFmtId="166" fontId="13" fillId="0" borderId="0" applyFont="0" applyFill="0" applyBorder="0" applyAlignment="0" applyProtection="0"/>
    <xf numFmtId="0" fontId="13" fillId="0" borderId="0"/>
    <xf numFmtId="0" fontId="13" fillId="11" borderId="18" applyNumberFormat="0" applyFont="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2" fillId="0" borderId="0" applyFont="0" applyFill="0" applyBorder="0" applyAlignment="0" applyProtection="0"/>
    <xf numFmtId="44" fontId="13" fillId="0" borderId="0" applyFont="0" applyFill="0" applyBorder="0" applyAlignment="0" applyProtection="0"/>
    <xf numFmtId="44" fontId="37"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0" fontId="13" fillId="0" borderId="0"/>
    <xf numFmtId="0" fontId="13" fillId="0" borderId="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43" fontId="13" fillId="0" borderId="0" applyFont="0" applyFill="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9" borderId="0" applyNumberFormat="0" applyBorder="0" applyAlignment="0" applyProtection="0"/>
    <xf numFmtId="0" fontId="13" fillId="30" borderId="0" applyNumberFormat="0" applyBorder="0" applyAlignment="0" applyProtection="0"/>
    <xf numFmtId="0" fontId="13" fillId="33" borderId="0" applyNumberFormat="0" applyBorder="0" applyAlignment="0" applyProtection="0"/>
    <xf numFmtId="0" fontId="13" fillId="34" borderId="0" applyNumberFormat="0" applyBorder="0" applyAlignment="0" applyProtection="0"/>
    <xf numFmtId="0" fontId="13" fillId="0" borderId="0"/>
    <xf numFmtId="0" fontId="13" fillId="11" borderId="18" applyNumberFormat="0" applyFont="0" applyAlignment="0" applyProtection="0"/>
    <xf numFmtId="0" fontId="13" fillId="0" borderId="0"/>
    <xf numFmtId="0" fontId="13" fillId="0" borderId="0"/>
    <xf numFmtId="43" fontId="58"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43" fontId="58" fillId="0" borderId="0" applyFont="0" applyFill="0" applyBorder="0" applyAlignment="0" applyProtection="0"/>
    <xf numFmtId="0" fontId="13" fillId="0" borderId="0"/>
    <xf numFmtId="0" fontId="13" fillId="0" borderId="0"/>
    <xf numFmtId="0" fontId="13" fillId="13" borderId="0" applyNumberFormat="0" applyBorder="0" applyAlignment="0" applyProtection="0"/>
    <xf numFmtId="0" fontId="13" fillId="14"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9" borderId="0" applyNumberFormat="0" applyBorder="0" applyAlignment="0" applyProtection="0"/>
    <xf numFmtId="0" fontId="13" fillId="30" borderId="0" applyNumberFormat="0" applyBorder="0" applyAlignment="0" applyProtection="0"/>
    <xf numFmtId="0" fontId="13" fillId="33" borderId="0" applyNumberFormat="0" applyBorder="0" applyAlignment="0" applyProtection="0"/>
    <xf numFmtId="0" fontId="13" fillId="34" borderId="0" applyNumberFormat="0" applyBorder="0" applyAlignment="0" applyProtection="0"/>
    <xf numFmtId="0" fontId="13" fillId="0" borderId="0"/>
    <xf numFmtId="0" fontId="13" fillId="11" borderId="18" applyNumberFormat="0" applyFont="0" applyAlignment="0" applyProtection="0"/>
    <xf numFmtId="0" fontId="13" fillId="0" borderId="0"/>
    <xf numFmtId="9" fontId="13" fillId="0" borderId="0" applyFont="0" applyFill="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9" borderId="0" applyNumberFormat="0" applyBorder="0" applyAlignment="0" applyProtection="0"/>
    <xf numFmtId="0" fontId="13" fillId="30" borderId="0" applyNumberFormat="0" applyBorder="0" applyAlignment="0" applyProtection="0"/>
    <xf numFmtId="0" fontId="13" fillId="33" borderId="0" applyNumberFormat="0" applyBorder="0" applyAlignment="0" applyProtection="0"/>
    <xf numFmtId="0" fontId="13" fillId="34" borderId="0" applyNumberFormat="0" applyBorder="0" applyAlignment="0" applyProtection="0"/>
    <xf numFmtId="0" fontId="13" fillId="0" borderId="0"/>
    <xf numFmtId="0" fontId="13" fillId="11" borderId="18" applyNumberFormat="0" applyFont="0" applyAlignment="0" applyProtection="0"/>
    <xf numFmtId="0" fontId="13" fillId="0" borderId="0"/>
    <xf numFmtId="0" fontId="13" fillId="0" borderId="0"/>
    <xf numFmtId="43" fontId="58"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43" fontId="58" fillId="0" borderId="0" applyFont="0" applyFill="0" applyBorder="0" applyAlignment="0" applyProtection="0"/>
    <xf numFmtId="0" fontId="13" fillId="0" borderId="0"/>
    <xf numFmtId="0" fontId="13" fillId="0" borderId="0"/>
    <xf numFmtId="0" fontId="13" fillId="13" borderId="0" applyNumberFormat="0" applyBorder="0" applyAlignment="0" applyProtection="0"/>
    <xf numFmtId="0" fontId="13" fillId="14"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9" borderId="0" applyNumberFormat="0" applyBorder="0" applyAlignment="0" applyProtection="0"/>
    <xf numFmtId="0" fontId="13" fillId="30" borderId="0" applyNumberFormat="0" applyBorder="0" applyAlignment="0" applyProtection="0"/>
    <xf numFmtId="0" fontId="13" fillId="33" borderId="0" applyNumberFormat="0" applyBorder="0" applyAlignment="0" applyProtection="0"/>
    <xf numFmtId="0" fontId="13" fillId="34" borderId="0" applyNumberFormat="0" applyBorder="0" applyAlignment="0" applyProtection="0"/>
    <xf numFmtId="0" fontId="13" fillId="0" borderId="0"/>
    <xf numFmtId="0" fontId="13" fillId="11" borderId="18" applyNumberFormat="0" applyFont="0" applyAlignment="0" applyProtection="0"/>
    <xf numFmtId="0" fontId="13" fillId="0" borderId="0"/>
    <xf numFmtId="9" fontId="13" fillId="0" borderId="0" applyFont="0" applyFill="0" applyBorder="0" applyAlignment="0" applyProtection="0"/>
    <xf numFmtId="43" fontId="37"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11" borderId="18" applyNumberFormat="0" applyFont="0" applyAlignment="0" applyProtection="0"/>
    <xf numFmtId="0" fontId="13" fillId="0" borderId="0"/>
    <xf numFmtId="0" fontId="13" fillId="0" borderId="0"/>
    <xf numFmtId="0" fontId="13" fillId="14"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3"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21" borderId="0" applyNumberFormat="0" applyBorder="0" applyAlignment="0" applyProtection="0"/>
    <xf numFmtId="0" fontId="13" fillId="0" borderId="0"/>
    <xf numFmtId="0" fontId="13" fillId="21" borderId="0" applyNumberFormat="0" applyBorder="0" applyAlignment="0" applyProtection="0"/>
    <xf numFmtId="0" fontId="13" fillId="22" borderId="0" applyNumberFormat="0" applyBorder="0" applyAlignment="0" applyProtection="0"/>
    <xf numFmtId="0" fontId="13" fillId="18"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17" borderId="0" applyNumberFormat="0" applyBorder="0" applyAlignment="0" applyProtection="0"/>
    <xf numFmtId="0" fontId="13" fillId="0" borderId="0"/>
    <xf numFmtId="0" fontId="13" fillId="29" borderId="0" applyNumberFormat="0" applyBorder="0" applyAlignment="0" applyProtection="0"/>
    <xf numFmtId="0" fontId="13" fillId="30" borderId="0" applyNumberFormat="0" applyBorder="0" applyAlignment="0" applyProtection="0"/>
    <xf numFmtId="0" fontId="13" fillId="0" borderId="0"/>
    <xf numFmtId="0" fontId="13" fillId="33" borderId="0" applyNumberFormat="0" applyBorder="0" applyAlignment="0" applyProtection="0"/>
    <xf numFmtId="0" fontId="13" fillId="34" borderId="0" applyNumberFormat="0" applyBorder="0" applyAlignment="0" applyProtection="0"/>
    <xf numFmtId="0" fontId="13" fillId="22"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13"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0" borderId="0"/>
    <xf numFmtId="0" fontId="13" fillId="0" borderId="0"/>
    <xf numFmtId="0" fontId="13" fillId="29" borderId="0" applyNumberFormat="0" applyBorder="0" applyAlignment="0" applyProtection="0"/>
    <xf numFmtId="0" fontId="13" fillId="30" borderId="0" applyNumberFormat="0" applyBorder="0" applyAlignment="0" applyProtection="0"/>
    <xf numFmtId="0" fontId="13" fillId="18" borderId="0" applyNumberFormat="0" applyBorder="0" applyAlignment="0" applyProtection="0"/>
    <xf numFmtId="0" fontId="13" fillId="0" borderId="0"/>
    <xf numFmtId="0" fontId="13" fillId="33" borderId="0" applyNumberFormat="0" applyBorder="0" applyAlignment="0" applyProtection="0"/>
    <xf numFmtId="0" fontId="13" fillId="34" borderId="0" applyNumberFormat="0" applyBorder="0" applyAlignment="0" applyProtection="0"/>
    <xf numFmtId="0" fontId="13" fillId="17" borderId="0" applyNumberFormat="0" applyBorder="0" applyAlignment="0" applyProtection="0"/>
    <xf numFmtId="0" fontId="13" fillId="0" borderId="0"/>
    <xf numFmtId="0" fontId="13" fillId="25" borderId="0" applyNumberFormat="0" applyBorder="0" applyAlignment="0" applyProtection="0"/>
    <xf numFmtId="0" fontId="13" fillId="26" borderId="0" applyNumberFormat="0" applyBorder="0" applyAlignment="0" applyProtection="0"/>
    <xf numFmtId="0" fontId="13" fillId="0" borderId="0"/>
    <xf numFmtId="0" fontId="13" fillId="29" borderId="0" applyNumberFormat="0" applyBorder="0" applyAlignment="0" applyProtection="0"/>
    <xf numFmtId="0" fontId="13" fillId="30" borderId="0" applyNumberFormat="0" applyBorder="0" applyAlignment="0" applyProtection="0"/>
    <xf numFmtId="0" fontId="13" fillId="0" borderId="0"/>
    <xf numFmtId="0" fontId="13" fillId="33" borderId="0" applyNumberFormat="0" applyBorder="0" applyAlignment="0" applyProtection="0"/>
    <xf numFmtId="0" fontId="13" fillId="34" borderId="0" applyNumberFormat="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11" borderId="18" applyNumberFormat="0" applyFont="0" applyAlignment="0" applyProtection="0"/>
    <xf numFmtId="0" fontId="13" fillId="0" borderId="0"/>
    <xf numFmtId="0" fontId="13" fillId="0" borderId="0"/>
    <xf numFmtId="0" fontId="13" fillId="0" borderId="0"/>
    <xf numFmtId="0" fontId="13" fillId="13" borderId="0" applyNumberFormat="0" applyBorder="0" applyAlignment="0" applyProtection="0"/>
    <xf numFmtId="0" fontId="13" fillId="14"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0" borderId="0"/>
    <xf numFmtId="0" fontId="13" fillId="21" borderId="0" applyNumberFormat="0" applyBorder="0" applyAlignment="0" applyProtection="0"/>
    <xf numFmtId="0" fontId="13" fillId="22"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0" borderId="0"/>
    <xf numFmtId="0" fontId="13" fillId="29" borderId="0" applyNumberFormat="0" applyBorder="0" applyAlignment="0" applyProtection="0"/>
    <xf numFmtId="0" fontId="13" fillId="30" borderId="0" applyNumberFormat="0" applyBorder="0" applyAlignment="0" applyProtection="0"/>
    <xf numFmtId="0" fontId="13" fillId="0" borderId="0"/>
    <xf numFmtId="0" fontId="13" fillId="0" borderId="0"/>
    <xf numFmtId="0" fontId="13" fillId="33" borderId="0" applyNumberFormat="0" applyBorder="0" applyAlignment="0" applyProtection="0"/>
    <xf numFmtId="0" fontId="13" fillId="34" borderId="0" applyNumberFormat="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11" borderId="18" applyNumberFormat="0" applyFont="0" applyAlignment="0" applyProtection="0"/>
    <xf numFmtId="0" fontId="13" fillId="0" borderId="0"/>
    <xf numFmtId="0" fontId="13" fillId="0" borderId="0"/>
    <xf numFmtId="0" fontId="13" fillId="13" borderId="0" applyNumberFormat="0" applyBorder="0" applyAlignment="0" applyProtection="0"/>
    <xf numFmtId="0" fontId="13" fillId="14"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0" borderId="0"/>
    <xf numFmtId="0" fontId="13" fillId="29" borderId="0" applyNumberFormat="0" applyBorder="0" applyAlignment="0" applyProtection="0"/>
    <xf numFmtId="0" fontId="13" fillId="30" borderId="0" applyNumberFormat="0" applyBorder="0" applyAlignment="0" applyProtection="0"/>
    <xf numFmtId="0" fontId="13" fillId="0" borderId="0"/>
    <xf numFmtId="0" fontId="13" fillId="0" borderId="0"/>
    <xf numFmtId="0" fontId="13" fillId="33" borderId="0" applyNumberFormat="0" applyBorder="0" applyAlignment="0" applyProtection="0"/>
    <xf numFmtId="0" fontId="13" fillId="34" borderId="0" applyNumberFormat="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11" borderId="18" applyNumberFormat="0" applyFont="0" applyAlignment="0" applyProtection="0"/>
    <xf numFmtId="0" fontId="13" fillId="0" borderId="0"/>
    <xf numFmtId="0" fontId="13" fillId="0" borderId="0"/>
    <xf numFmtId="0" fontId="13" fillId="13" borderId="0" applyNumberFormat="0" applyBorder="0" applyAlignment="0" applyProtection="0"/>
    <xf numFmtId="0" fontId="13" fillId="14"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0" borderId="0"/>
    <xf numFmtId="0" fontId="13" fillId="29" borderId="0" applyNumberFormat="0" applyBorder="0" applyAlignment="0" applyProtection="0"/>
    <xf numFmtId="0" fontId="13" fillId="30" borderId="0" applyNumberFormat="0" applyBorder="0" applyAlignment="0" applyProtection="0"/>
    <xf numFmtId="0" fontId="13" fillId="0" borderId="0"/>
    <xf numFmtId="0" fontId="13" fillId="33" borderId="0" applyNumberFormat="0" applyBorder="0" applyAlignment="0" applyProtection="0"/>
    <xf numFmtId="0" fontId="13" fillId="34" borderId="0" applyNumberFormat="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11" borderId="18" applyNumberFormat="0" applyFont="0" applyAlignment="0" applyProtection="0"/>
    <xf numFmtId="0" fontId="12" fillId="13" borderId="0" applyNumberFormat="0" applyBorder="0" applyAlignment="0" applyProtection="0"/>
    <xf numFmtId="0" fontId="12" fillId="14"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21" borderId="0" applyNumberFormat="0" applyBorder="0" applyAlignment="0" applyProtection="0"/>
    <xf numFmtId="0" fontId="12" fillId="22" borderId="0" applyNumberFormat="0" applyBorder="0" applyAlignment="0" applyProtection="0"/>
    <xf numFmtId="0" fontId="12" fillId="25" borderId="0" applyNumberFormat="0" applyBorder="0" applyAlignment="0" applyProtection="0"/>
    <xf numFmtId="0" fontId="12" fillId="26" borderId="0" applyNumberFormat="0" applyBorder="0" applyAlignment="0" applyProtection="0"/>
    <xf numFmtId="0" fontId="12" fillId="29" borderId="0" applyNumberFormat="0" applyBorder="0" applyAlignment="0" applyProtection="0"/>
    <xf numFmtId="0" fontId="12" fillId="30" borderId="0" applyNumberFormat="0" applyBorder="0" applyAlignment="0" applyProtection="0"/>
    <xf numFmtId="0" fontId="12" fillId="33" borderId="0" applyNumberFormat="0" applyBorder="0" applyAlignment="0" applyProtection="0"/>
    <xf numFmtId="0" fontId="12" fillId="34" borderId="0" applyNumberFormat="0" applyBorder="0" applyAlignment="0" applyProtection="0"/>
    <xf numFmtId="0" fontId="11" fillId="0" borderId="0"/>
    <xf numFmtId="0" fontId="10" fillId="0" borderId="0"/>
    <xf numFmtId="0" fontId="10" fillId="11" borderId="18" applyNumberFormat="0" applyFont="0" applyAlignment="0" applyProtection="0"/>
    <xf numFmtId="0" fontId="10" fillId="13" borderId="0" applyNumberFormat="0" applyBorder="0" applyAlignment="0" applyProtection="0"/>
    <xf numFmtId="0" fontId="10" fillId="14"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0" fontId="10" fillId="29" borderId="0" applyNumberFormat="0" applyBorder="0" applyAlignment="0" applyProtection="0"/>
    <xf numFmtId="0" fontId="10" fillId="30" borderId="0" applyNumberFormat="0" applyBorder="0" applyAlignment="0" applyProtection="0"/>
    <xf numFmtId="0" fontId="10" fillId="33" borderId="0" applyNumberFormat="0" applyBorder="0" applyAlignment="0" applyProtection="0"/>
    <xf numFmtId="0" fontId="10" fillId="34" borderId="0" applyNumberFormat="0" applyBorder="0" applyAlignment="0" applyProtection="0"/>
    <xf numFmtId="0" fontId="9" fillId="0" borderId="0"/>
    <xf numFmtId="0" fontId="101" fillId="0" borderId="11" applyNumberFormat="0" applyFill="0" applyAlignment="0" applyProtection="0"/>
    <xf numFmtId="0" fontId="102" fillId="0" borderId="12" applyNumberFormat="0" applyFill="0" applyAlignment="0" applyProtection="0"/>
    <xf numFmtId="0" fontId="103" fillId="0" borderId="13" applyNumberFormat="0" applyFill="0" applyAlignment="0" applyProtection="0"/>
    <xf numFmtId="0" fontId="103" fillId="0" borderId="0" applyNumberFormat="0" applyFill="0" applyBorder="0" applyAlignment="0" applyProtection="0"/>
    <xf numFmtId="0" fontId="104" fillId="5" borderId="0" applyNumberFormat="0" applyBorder="0" applyAlignment="0" applyProtection="0"/>
    <xf numFmtId="0" fontId="105" fillId="6" borderId="0" applyNumberFormat="0" applyBorder="0" applyAlignment="0" applyProtection="0"/>
    <xf numFmtId="0" fontId="106" fillId="7" borderId="0" applyNumberFormat="0" applyBorder="0" applyAlignment="0" applyProtection="0"/>
    <xf numFmtId="0" fontId="107" fillId="8" borderId="14" applyNumberFormat="0" applyAlignment="0" applyProtection="0"/>
    <xf numFmtId="0" fontId="108" fillId="9" borderId="15" applyNumberFormat="0" applyAlignment="0" applyProtection="0"/>
    <xf numFmtId="0" fontId="109" fillId="9" borderId="14" applyNumberFormat="0" applyAlignment="0" applyProtection="0"/>
    <xf numFmtId="0" fontId="110" fillId="0" borderId="16" applyNumberFormat="0" applyFill="0" applyAlignment="0" applyProtection="0"/>
    <xf numFmtId="0" fontId="89" fillId="10" borderId="17" applyNumberFormat="0" applyAlignment="0" applyProtection="0"/>
    <xf numFmtId="0" fontId="95" fillId="0" borderId="0" applyNumberFormat="0" applyFill="0" applyBorder="0" applyAlignment="0" applyProtection="0"/>
    <xf numFmtId="0" fontId="9" fillId="11" borderId="18" applyNumberFormat="0" applyFont="0" applyAlignment="0" applyProtection="0"/>
    <xf numFmtId="0" fontId="111" fillId="0" borderId="0" applyNumberFormat="0" applyFill="0" applyBorder="0" applyAlignment="0" applyProtection="0"/>
    <xf numFmtId="0" fontId="100" fillId="0" borderId="19" applyNumberFormat="0" applyFill="0" applyAlignment="0" applyProtection="0"/>
    <xf numFmtId="0" fontId="112" fillId="12"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112" fillId="15" borderId="0" applyNumberFormat="0" applyBorder="0" applyAlignment="0" applyProtection="0"/>
    <xf numFmtId="0" fontId="112"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112" fillId="19" borderId="0" applyNumberFormat="0" applyBorder="0" applyAlignment="0" applyProtection="0"/>
    <xf numFmtId="0" fontId="112"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112" fillId="23" borderId="0" applyNumberFormat="0" applyBorder="0" applyAlignment="0" applyProtection="0"/>
    <xf numFmtId="0" fontId="112"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112" fillId="27" borderId="0" applyNumberFormat="0" applyBorder="0" applyAlignment="0" applyProtection="0"/>
    <xf numFmtId="0" fontId="112"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112" fillId="31" borderId="0" applyNumberFormat="0" applyBorder="0" applyAlignment="0" applyProtection="0"/>
    <xf numFmtId="0" fontId="112"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112" fillId="35" borderId="0" applyNumberFormat="0" applyBorder="0" applyAlignment="0" applyProtection="0"/>
    <xf numFmtId="0" fontId="9" fillId="0" borderId="0"/>
    <xf numFmtId="0" fontId="9" fillId="0" borderId="0"/>
    <xf numFmtId="0" fontId="8" fillId="0" borderId="0"/>
    <xf numFmtId="0" fontId="8" fillId="11" borderId="18" applyNumberFormat="0" applyFont="0" applyAlignment="0" applyProtection="0"/>
    <xf numFmtId="0" fontId="8" fillId="13" borderId="0" applyNumberFormat="0" applyBorder="0" applyAlignment="0" applyProtection="0"/>
    <xf numFmtId="0" fontId="8" fillId="14"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8" fillId="25" borderId="0" applyNumberFormat="0" applyBorder="0" applyAlignment="0" applyProtection="0"/>
    <xf numFmtId="0" fontId="8" fillId="26" borderId="0" applyNumberFormat="0" applyBorder="0" applyAlignment="0" applyProtection="0"/>
    <xf numFmtId="0" fontId="8" fillId="29" borderId="0" applyNumberFormat="0" applyBorder="0" applyAlignment="0" applyProtection="0"/>
    <xf numFmtId="0" fontId="8" fillId="30" borderId="0" applyNumberFormat="0" applyBorder="0" applyAlignment="0" applyProtection="0"/>
    <xf numFmtId="0" fontId="8" fillId="33" borderId="0" applyNumberFormat="0" applyBorder="0" applyAlignment="0" applyProtection="0"/>
    <xf numFmtId="0" fontId="8" fillId="34" borderId="0" applyNumberFormat="0" applyBorder="0" applyAlignment="0" applyProtection="0"/>
    <xf numFmtId="0" fontId="7" fillId="0" borderId="0"/>
    <xf numFmtId="0" fontId="7" fillId="11" borderId="18" applyNumberFormat="0" applyFont="0" applyAlignment="0" applyProtection="0"/>
    <xf numFmtId="0" fontId="7" fillId="13" borderId="0" applyNumberFormat="0" applyBorder="0" applyAlignment="0" applyProtection="0"/>
    <xf numFmtId="0" fontId="7" fillId="14"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7" fillId="33" borderId="0" applyNumberFormat="0" applyBorder="0" applyAlignment="0" applyProtection="0"/>
    <xf numFmtId="0" fontId="7" fillId="34" borderId="0" applyNumberFormat="0" applyBorder="0" applyAlignment="0" applyProtection="0"/>
    <xf numFmtId="0" fontId="5" fillId="0" borderId="0"/>
    <xf numFmtId="0" fontId="5" fillId="11" borderId="18" applyNumberFormat="0" applyFont="0" applyAlignment="0" applyProtection="0"/>
    <xf numFmtId="0" fontId="5" fillId="13" borderId="0" applyNumberFormat="0" applyBorder="0" applyAlignment="0" applyProtection="0"/>
    <xf numFmtId="0" fontId="5" fillId="14"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4" fillId="0" borderId="0"/>
    <xf numFmtId="0" fontId="114" fillId="7" borderId="0" applyNumberFormat="0" applyBorder="0" applyAlignment="0" applyProtection="0"/>
    <xf numFmtId="0" fontId="4" fillId="0" borderId="0"/>
    <xf numFmtId="0" fontId="4" fillId="0" borderId="0"/>
    <xf numFmtId="0" fontId="4" fillId="0" borderId="0"/>
    <xf numFmtId="0" fontId="4" fillId="11" borderId="18" applyNumberFormat="0" applyFont="0" applyAlignment="0" applyProtection="0"/>
    <xf numFmtId="0" fontId="4" fillId="14"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1" borderId="0" applyNumberFormat="0" applyBorder="0" applyAlignment="0" applyProtection="0"/>
    <xf numFmtId="0" fontId="4" fillId="14"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4" borderId="0" applyNumberFormat="0" applyBorder="0" applyAlignment="0" applyProtection="0"/>
    <xf numFmtId="0" fontId="4" fillId="13"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21"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 fillId="18"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 fillId="17" borderId="0" applyNumberFormat="0" applyBorder="0" applyAlignment="0" applyProtection="0"/>
    <xf numFmtId="0" fontId="4" fillId="13"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 fillId="18"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 fillId="17"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3" fillId="0" borderId="0"/>
    <xf numFmtId="0" fontId="3" fillId="11" borderId="18" applyNumberFormat="0" applyFont="0" applyAlignment="0" applyProtection="0"/>
    <xf numFmtId="0" fontId="3" fillId="0" borderId="0"/>
    <xf numFmtId="0" fontId="3" fillId="14"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cellStyleXfs>
  <cellXfs count="206">
    <xf numFmtId="0" fontId="0" fillId="0" borderId="0" xfId="0"/>
    <xf numFmtId="0" fontId="35" fillId="0" borderId="0" xfId="0" applyFont="1"/>
    <xf numFmtId="0" fontId="0" fillId="0" borderId="0" xfId="0" applyAlignment="1">
      <alignment horizontal="center"/>
    </xf>
    <xf numFmtId="0" fontId="39" fillId="0" borderId="0" xfId="0" applyFont="1"/>
    <xf numFmtId="0" fontId="37" fillId="0" borderId="0" xfId="0" applyFont="1"/>
    <xf numFmtId="0" fontId="0" fillId="2" borderId="0" xfId="0" applyFill="1"/>
    <xf numFmtId="0" fontId="34" fillId="2" borderId="0" xfId="1" applyFont="1" applyFill="1"/>
    <xf numFmtId="0" fontId="35" fillId="2" borderId="0" xfId="0" applyFont="1" applyFill="1"/>
    <xf numFmtId="1" fontId="37" fillId="0" borderId="0" xfId="1" applyNumberFormat="1" applyFont="1"/>
    <xf numFmtId="0" fontId="32" fillId="3" borderId="0" xfId="2" applyFill="1"/>
    <xf numFmtId="1" fontId="32" fillId="0" borderId="0" xfId="2" applyNumberFormat="1"/>
    <xf numFmtId="1" fontId="37" fillId="0" borderId="0" xfId="3" applyNumberFormat="1" applyFont="1"/>
    <xf numFmtId="0" fontId="37" fillId="0" borderId="0" xfId="2" applyFont="1"/>
    <xf numFmtId="0" fontId="37" fillId="0" borderId="0" xfId="2" applyFont="1" applyAlignment="1">
      <alignment horizontal="center"/>
    </xf>
    <xf numFmtId="0" fontId="32" fillId="0" borderId="0" xfId="2" applyAlignment="1">
      <alignment horizontal="center"/>
    </xf>
    <xf numFmtId="0" fontId="37" fillId="0" borderId="0" xfId="3" applyFont="1"/>
    <xf numFmtId="0" fontId="32" fillId="0" borderId="0" xfId="2"/>
    <xf numFmtId="0" fontId="35" fillId="0" borderId="0" xfId="0" applyFont="1" applyAlignment="1">
      <alignment horizontal="center"/>
    </xf>
    <xf numFmtId="0" fontId="37" fillId="2" borderId="0" xfId="0" applyFont="1" applyFill="1"/>
    <xf numFmtId="0" fontId="56" fillId="0" borderId="0" xfId="44" applyFont="1"/>
    <xf numFmtId="0" fontId="37" fillId="0" borderId="0" xfId="0" applyFont="1" applyAlignment="1">
      <alignment horizontal="center"/>
    </xf>
    <xf numFmtId="0" fontId="35" fillId="2" borderId="0" xfId="1" applyFont="1" applyFill="1"/>
    <xf numFmtId="0" fontId="62" fillId="2" borderId="0" xfId="0" applyFont="1" applyFill="1"/>
    <xf numFmtId="0" fontId="62" fillId="2" borderId="21" xfId="0" applyFont="1" applyFill="1" applyBorder="1"/>
    <xf numFmtId="0" fontId="61" fillId="2" borderId="0" xfId="0" applyFont="1" applyFill="1"/>
    <xf numFmtId="0" fontId="64" fillId="2" borderId="0" xfId="0" applyFont="1" applyFill="1"/>
    <xf numFmtId="0" fontId="37" fillId="37" borderId="0" xfId="62" applyFill="1"/>
    <xf numFmtId="0" fontId="0" fillId="37" borderId="0" xfId="0" applyFill="1"/>
    <xf numFmtId="3" fontId="37" fillId="2" borderId="0" xfId="1" applyNumberFormat="1" applyFont="1" applyFill="1"/>
    <xf numFmtId="3" fontId="37" fillId="2" borderId="2" xfId="0" applyNumberFormat="1" applyFont="1" applyFill="1" applyBorder="1"/>
    <xf numFmtId="3" fontId="37" fillId="2" borderId="0" xfId="0" applyNumberFormat="1" applyFont="1" applyFill="1"/>
    <xf numFmtId="3" fontId="35" fillId="2" borderId="0" xfId="0" applyNumberFormat="1" applyFont="1" applyFill="1"/>
    <xf numFmtId="3" fontId="35" fillId="2" borderId="0" xfId="1" applyNumberFormat="1" applyFont="1" applyFill="1"/>
    <xf numFmtId="3" fontId="64" fillId="2" borderId="22" xfId="0" applyNumberFormat="1" applyFont="1" applyFill="1" applyBorder="1"/>
    <xf numFmtId="3" fontId="64" fillId="2" borderId="22" xfId="1" applyNumberFormat="1" applyFont="1" applyFill="1" applyBorder="1"/>
    <xf numFmtId="3" fontId="64" fillId="2" borderId="0" xfId="0" applyNumberFormat="1" applyFont="1" applyFill="1"/>
    <xf numFmtId="3" fontId="64" fillId="2" borderId="0" xfId="1" applyNumberFormat="1" applyFont="1" applyFill="1"/>
    <xf numFmtId="3" fontId="64" fillId="2" borderId="23" xfId="1" applyNumberFormat="1" applyFont="1" applyFill="1" applyBorder="1"/>
    <xf numFmtId="3" fontId="64" fillId="2" borderId="23" xfId="0" applyNumberFormat="1" applyFont="1" applyFill="1" applyBorder="1"/>
    <xf numFmtId="0" fontId="37" fillId="2" borderId="24" xfId="0" applyFont="1" applyFill="1" applyBorder="1"/>
    <xf numFmtId="0" fontId="35" fillId="2" borderId="25" xfId="0" applyFont="1" applyFill="1" applyBorder="1"/>
    <xf numFmtId="3" fontId="35" fillId="2" borderId="25" xfId="0" applyNumberFormat="1" applyFont="1" applyFill="1" applyBorder="1"/>
    <xf numFmtId="3" fontId="35" fillId="2" borderId="25" xfId="0" applyNumberFormat="1" applyFont="1" applyFill="1" applyBorder="1" applyAlignment="1">
      <alignment horizontal="center"/>
    </xf>
    <xf numFmtId="0" fontId="52" fillId="0" borderId="0" xfId="350" applyFont="1"/>
    <xf numFmtId="0" fontId="0" fillId="38" borderId="0" xfId="0" applyFill="1"/>
    <xf numFmtId="0" fontId="37" fillId="38" borderId="0" xfId="0" applyFont="1" applyFill="1"/>
    <xf numFmtId="0" fontId="62" fillId="38" borderId="21" xfId="0" applyFont="1" applyFill="1" applyBorder="1"/>
    <xf numFmtId="0" fontId="37" fillId="37" borderId="0" xfId="0" applyFont="1" applyFill="1" applyAlignment="1">
      <alignment horizontal="left"/>
    </xf>
    <xf numFmtId="3" fontId="37" fillId="38" borderId="0" xfId="1" applyNumberFormat="1" applyFont="1" applyFill="1"/>
    <xf numFmtId="0" fontId="37" fillId="4" borderId="1" xfId="1" applyFont="1" applyFill="1" applyBorder="1" applyAlignment="1">
      <alignment horizontal="center" vertical="top"/>
    </xf>
    <xf numFmtId="0" fontId="32" fillId="3" borderId="0" xfId="2" applyFill="1" applyAlignment="1">
      <alignment horizontal="left"/>
    </xf>
    <xf numFmtId="1" fontId="32" fillId="3" borderId="0" xfId="2" applyNumberFormat="1" applyFill="1" applyAlignment="1">
      <alignment horizontal="left"/>
    </xf>
    <xf numFmtId="49" fontId="32" fillId="3" borderId="0" xfId="2" applyNumberFormat="1" applyFill="1" applyAlignment="1">
      <alignment horizontal="left"/>
    </xf>
    <xf numFmtId="0" fontId="62" fillId="46" borderId="21" xfId="0" applyFont="1" applyFill="1" applyBorder="1"/>
    <xf numFmtId="0" fontId="62" fillId="46" borderId="21" xfId="0" applyFont="1" applyFill="1" applyBorder="1" applyAlignment="1">
      <alignment horizontal="right"/>
    </xf>
    <xf numFmtId="3" fontId="63" fillId="46" borderId="21" xfId="1" applyNumberFormat="1" applyFont="1" applyFill="1" applyBorder="1"/>
    <xf numFmtId="0" fontId="62" fillId="46" borderId="36" xfId="0" applyFont="1" applyFill="1" applyBorder="1"/>
    <xf numFmtId="0" fontId="62" fillId="46" borderId="36" xfId="0" applyFont="1" applyFill="1" applyBorder="1" applyAlignment="1">
      <alignment horizontal="right"/>
    </xf>
    <xf numFmtId="3" fontId="63" fillId="46" borderId="36" xfId="0" applyNumberFormat="1" applyFont="1" applyFill="1" applyBorder="1"/>
    <xf numFmtId="0" fontId="89" fillId="47" borderId="0" xfId="0" applyFont="1" applyFill="1" applyAlignment="1">
      <alignment horizontal="center"/>
    </xf>
    <xf numFmtId="0" fontId="35" fillId="4" borderId="0" xfId="0" applyFont="1" applyFill="1" applyAlignment="1">
      <alignment horizontal="center"/>
    </xf>
    <xf numFmtId="0" fontId="0" fillId="2" borderId="36" xfId="0" applyFill="1" applyBorder="1"/>
    <xf numFmtId="0" fontId="89" fillId="47" borderId="1" xfId="1" applyFont="1" applyFill="1" applyBorder="1" applyAlignment="1" applyProtection="1">
      <alignment vertical="top"/>
      <protection locked="0"/>
    </xf>
    <xf numFmtId="0" fontId="91" fillId="47" borderId="1" xfId="1" applyFont="1" applyFill="1" applyBorder="1" applyAlignment="1" applyProtection="1">
      <alignment vertical="top"/>
      <protection locked="0"/>
    </xf>
    <xf numFmtId="49" fontId="90" fillId="47" borderId="1" xfId="1" applyNumberFormat="1" applyFont="1" applyFill="1" applyBorder="1" applyAlignment="1" applyProtection="1">
      <alignment horizontal="left" vertical="top"/>
      <protection locked="0"/>
    </xf>
    <xf numFmtId="3" fontId="89" fillId="47" borderId="1" xfId="1" quotePrefix="1" applyNumberFormat="1" applyFont="1" applyFill="1" applyBorder="1" applyAlignment="1" applyProtection="1">
      <alignment horizontal="left" vertical="top"/>
      <protection locked="0"/>
    </xf>
    <xf numFmtId="164" fontId="89" fillId="47" borderId="1" xfId="1" quotePrefix="1" applyNumberFormat="1" applyFont="1" applyFill="1" applyBorder="1" applyAlignment="1" applyProtection="1">
      <alignment horizontal="left" vertical="top"/>
      <protection locked="0"/>
    </xf>
    <xf numFmtId="1" fontId="89" fillId="47" borderId="1" xfId="1" quotePrefix="1" applyNumberFormat="1" applyFont="1" applyFill="1" applyBorder="1" applyAlignment="1" applyProtection="1">
      <alignment horizontal="center" vertical="top"/>
      <protection locked="0"/>
    </xf>
    <xf numFmtId="0" fontId="33" fillId="0" borderId="0" xfId="1" applyFont="1" applyAlignment="1" applyProtection="1">
      <alignment vertical="top"/>
      <protection locked="0"/>
    </xf>
    <xf numFmtId="0" fontId="37" fillId="0" borderId="1" xfId="0" applyFont="1" applyBorder="1" applyAlignment="1" applyProtection="1">
      <alignment vertical="top"/>
      <protection locked="0"/>
    </xf>
    <xf numFmtId="0" fontId="37" fillId="4" borderId="1" xfId="0" applyFont="1" applyFill="1" applyBorder="1" applyAlignment="1" applyProtection="1">
      <alignment vertical="top"/>
      <protection locked="0"/>
    </xf>
    <xf numFmtId="0" fontId="37" fillId="4" borderId="1" xfId="0" applyFont="1" applyFill="1" applyBorder="1" applyAlignment="1">
      <alignment vertical="top"/>
    </xf>
    <xf numFmtId="0" fontId="0" fillId="0" borderId="1" xfId="0" applyBorder="1" applyAlignment="1">
      <alignment vertical="top"/>
    </xf>
    <xf numFmtId="0" fontId="37" fillId="4" borderId="1" xfId="1" applyFont="1" applyFill="1" applyBorder="1" applyAlignment="1">
      <alignment vertical="top"/>
    </xf>
    <xf numFmtId="0" fontId="37" fillId="0" borderId="1" xfId="1" applyFont="1" applyBorder="1" applyAlignment="1" applyProtection="1">
      <alignment vertical="top"/>
      <protection locked="0"/>
    </xf>
    <xf numFmtId="3" fontId="37" fillId="0" borderId="1" xfId="1" applyNumberFormat="1" applyFont="1" applyBorder="1" applyAlignment="1" applyProtection="1">
      <alignment horizontal="center" vertical="top"/>
      <protection locked="0"/>
    </xf>
    <xf numFmtId="3" fontId="37" fillId="0" borderId="1" xfId="1" applyNumberFormat="1" applyFont="1" applyBorder="1" applyAlignment="1" applyProtection="1">
      <alignment vertical="top"/>
      <protection locked="0"/>
    </xf>
    <xf numFmtId="0" fontId="0" fillId="0" borderId="0" xfId="0" applyAlignment="1" applyProtection="1">
      <alignment vertical="top"/>
      <protection locked="0"/>
    </xf>
    <xf numFmtId="0" fontId="37" fillId="0" borderId="0" xfId="0" applyFont="1" applyAlignment="1" applyProtection="1">
      <alignment vertical="top"/>
      <protection locked="0"/>
    </xf>
    <xf numFmtId="0" fontId="37" fillId="0" borderId="0" xfId="0" applyFont="1" applyAlignment="1" applyProtection="1">
      <alignment horizontal="center" vertical="top"/>
      <protection locked="0"/>
    </xf>
    <xf numFmtId="3" fontId="37" fillId="0" borderId="0" xfId="0" applyNumberFormat="1" applyFont="1" applyAlignment="1" applyProtection="1">
      <alignment vertical="top"/>
      <protection locked="0"/>
    </xf>
    <xf numFmtId="0" fontId="33" fillId="0" borderId="0" xfId="0" applyFont="1" applyAlignment="1" applyProtection="1">
      <alignment vertical="top"/>
      <protection locked="0"/>
    </xf>
    <xf numFmtId="0" fontId="0" fillId="47" borderId="5" xfId="0" applyFill="1" applyBorder="1" applyAlignment="1" applyProtection="1">
      <alignment vertical="top"/>
      <protection locked="0"/>
    </xf>
    <xf numFmtId="0" fontId="0" fillId="47" borderId="3" xfId="0" applyFill="1" applyBorder="1" applyAlignment="1" applyProtection="1">
      <alignment vertical="top"/>
      <protection locked="0"/>
    </xf>
    <xf numFmtId="0" fontId="33" fillId="47" borderId="3" xfId="0" applyFont="1" applyFill="1" applyBorder="1" applyAlignment="1" applyProtection="1">
      <alignment vertical="top"/>
      <protection locked="0"/>
    </xf>
    <xf numFmtId="0" fontId="37" fillId="47" borderId="3" xfId="0" applyFont="1" applyFill="1" applyBorder="1" applyAlignment="1" applyProtection="1">
      <alignment vertical="top"/>
      <protection locked="0"/>
    </xf>
    <xf numFmtId="0" fontId="37" fillId="47" borderId="6" xfId="1" applyFont="1" applyFill="1" applyBorder="1" applyAlignment="1" applyProtection="1">
      <alignment vertical="top"/>
      <protection locked="0"/>
    </xf>
    <xf numFmtId="0" fontId="0" fillId="0" borderId="7" xfId="0" applyBorder="1" applyAlignment="1" applyProtection="1">
      <alignment vertical="top"/>
      <protection locked="0"/>
    </xf>
    <xf numFmtId="0" fontId="36" fillId="0" borderId="0" xfId="0" applyFont="1" applyAlignment="1" applyProtection="1">
      <alignment vertical="top"/>
      <protection locked="0"/>
    </xf>
    <xf numFmtId="0" fontId="37" fillId="0" borderId="8" xfId="1" applyFont="1" applyBorder="1" applyAlignment="1" applyProtection="1">
      <alignment vertical="top"/>
      <protection locked="0"/>
    </xf>
    <xf numFmtId="0" fontId="37" fillId="0" borderId="8" xfId="0" applyFont="1" applyBorder="1" applyAlignment="1" applyProtection="1">
      <alignment vertical="top"/>
      <protection locked="0"/>
    </xf>
    <xf numFmtId="0" fontId="37" fillId="0" borderId="7" xfId="0" applyFont="1" applyBorder="1" applyAlignment="1" applyProtection="1">
      <alignment vertical="top"/>
      <protection locked="0"/>
    </xf>
    <xf numFmtId="0" fontId="37" fillId="4" borderId="37" xfId="1" applyFont="1" applyFill="1" applyBorder="1" applyAlignment="1">
      <alignment vertical="top"/>
    </xf>
    <xf numFmtId="0" fontId="0" fillId="0" borderId="9" xfId="0" applyBorder="1" applyAlignment="1" applyProtection="1">
      <alignment vertical="top"/>
      <protection locked="0"/>
    </xf>
    <xf numFmtId="0" fontId="0" fillId="0" borderId="4" xfId="0" applyBorder="1" applyAlignment="1" applyProtection="1">
      <alignment vertical="top"/>
      <protection locked="0"/>
    </xf>
    <xf numFmtId="0" fontId="33" fillId="0" borderId="4" xfId="0" applyFont="1" applyBorder="1" applyAlignment="1" applyProtection="1">
      <alignment vertical="top"/>
      <protection locked="0"/>
    </xf>
    <xf numFmtId="0" fontId="37" fillId="0" borderId="4" xfId="0" applyFont="1" applyBorder="1" applyAlignment="1" applyProtection="1">
      <alignment vertical="top"/>
      <protection locked="0"/>
    </xf>
    <xf numFmtId="0" fontId="37" fillId="0" borderId="10" xfId="1" applyFont="1" applyBorder="1" applyAlignment="1" applyProtection="1">
      <alignment vertical="top"/>
      <protection locked="0"/>
    </xf>
    <xf numFmtId="0" fontId="37" fillId="0" borderId="0" xfId="1" applyFont="1" applyAlignment="1" applyProtection="1">
      <alignment vertical="top"/>
      <protection locked="0"/>
    </xf>
    <xf numFmtId="49" fontId="37" fillId="0" borderId="0" xfId="0" applyNumberFormat="1" applyFont="1" applyAlignment="1" applyProtection="1">
      <alignment vertical="top"/>
      <protection locked="0"/>
    </xf>
    <xf numFmtId="3" fontId="37" fillId="0" borderId="0" xfId="0" applyNumberFormat="1" applyFont="1" applyAlignment="1" applyProtection="1">
      <alignment horizontal="center" vertical="top"/>
      <protection locked="0"/>
    </xf>
    <xf numFmtId="0" fontId="33" fillId="0" borderId="0" xfId="0" applyFont="1" applyAlignment="1" applyProtection="1">
      <alignment horizontal="center" vertical="top"/>
      <protection locked="0"/>
    </xf>
    <xf numFmtId="0" fontId="37" fillId="3" borderId="5" xfId="0" applyFont="1" applyFill="1" applyBorder="1" applyAlignment="1" applyProtection="1">
      <alignment vertical="top"/>
      <protection locked="0"/>
    </xf>
    <xf numFmtId="0" fontId="37" fillId="3" borderId="3" xfId="0" applyFont="1" applyFill="1" applyBorder="1" applyAlignment="1" applyProtection="1">
      <alignment vertical="top"/>
      <protection locked="0"/>
    </xf>
    <xf numFmtId="0" fontId="37" fillId="3" borderId="38" xfId="0" applyFont="1" applyFill="1" applyBorder="1" applyAlignment="1" applyProtection="1">
      <alignment vertical="top"/>
      <protection locked="0"/>
    </xf>
    <xf numFmtId="0" fontId="37" fillId="3" borderId="6" xfId="0" applyFont="1" applyFill="1" applyBorder="1" applyAlignment="1" applyProtection="1">
      <alignment vertical="top"/>
      <protection locked="0"/>
    </xf>
    <xf numFmtId="0" fontId="37" fillId="0" borderId="39" xfId="0" applyFont="1" applyBorder="1" applyAlignment="1" applyProtection="1">
      <alignment vertical="top"/>
      <protection locked="0"/>
    </xf>
    <xf numFmtId="0" fontId="37" fillId="0" borderId="9" xfId="0" applyFont="1" applyBorder="1" applyAlignment="1" applyProtection="1">
      <alignment vertical="top"/>
      <protection locked="0"/>
    </xf>
    <xf numFmtId="0" fontId="37" fillId="0" borderId="40" xfId="0" applyFont="1" applyBorder="1" applyAlignment="1" applyProtection="1">
      <alignment vertical="top"/>
      <protection locked="0"/>
    </xf>
    <xf numFmtId="0" fontId="37" fillId="0" borderId="10" xfId="0" applyFont="1" applyBorder="1" applyAlignment="1" applyProtection="1">
      <alignment vertical="top"/>
      <protection locked="0"/>
    </xf>
    <xf numFmtId="0" fontId="37" fillId="3" borderId="3" xfId="1" applyFont="1" applyFill="1" applyBorder="1" applyAlignment="1" applyProtection="1">
      <alignment vertical="top"/>
      <protection locked="0"/>
    </xf>
    <xf numFmtId="49" fontId="37" fillId="3" borderId="6" xfId="0" applyNumberFormat="1" applyFont="1" applyFill="1" applyBorder="1" applyAlignment="1" applyProtection="1">
      <alignment vertical="top"/>
      <protection locked="0"/>
    </xf>
    <xf numFmtId="49" fontId="37" fillId="0" borderId="8" xfId="0" applyNumberFormat="1" applyFont="1" applyBorder="1" applyAlignment="1" applyProtection="1">
      <alignment vertical="top"/>
      <protection locked="0"/>
    </xf>
    <xf numFmtId="0" fontId="37" fillId="0" borderId="4" xfId="1" applyFont="1" applyBorder="1" applyAlignment="1" applyProtection="1">
      <alignment vertical="top"/>
      <protection locked="0"/>
    </xf>
    <xf numFmtId="49" fontId="37" fillId="0" borderId="10" xfId="0" applyNumberFormat="1" applyFont="1" applyBorder="1" applyAlignment="1" applyProtection="1">
      <alignment vertical="top"/>
      <protection locked="0"/>
    </xf>
    <xf numFmtId="0" fontId="35" fillId="0" borderId="0" xfId="0" applyFont="1" applyAlignment="1" applyProtection="1">
      <alignment vertical="top"/>
      <protection locked="0"/>
    </xf>
    <xf numFmtId="0" fontId="36" fillId="0" borderId="0" xfId="1" applyFont="1" applyAlignment="1">
      <alignment vertical="top"/>
    </xf>
    <xf numFmtId="49" fontId="37" fillId="0" borderId="0" xfId="0" applyNumberFormat="1" applyFont="1" applyAlignment="1">
      <alignment vertical="top"/>
    </xf>
    <xf numFmtId="3" fontId="37" fillId="0" borderId="0" xfId="0" applyNumberFormat="1" applyFont="1" applyAlignment="1">
      <alignment horizontal="center" vertical="top"/>
    </xf>
    <xf numFmtId="0" fontId="37" fillId="0" borderId="0" xfId="0" applyFont="1" applyAlignment="1">
      <alignment horizontal="center" vertical="top"/>
    </xf>
    <xf numFmtId="3" fontId="37" fillId="0" borderId="0" xfId="0" applyNumberFormat="1" applyFont="1" applyAlignment="1">
      <alignment vertical="top"/>
    </xf>
    <xf numFmtId="0" fontId="37" fillId="0" borderId="0" xfId="0" applyFont="1" applyAlignment="1">
      <alignment vertical="top"/>
    </xf>
    <xf numFmtId="0" fontId="37" fillId="0" borderId="0" xfId="1" applyFont="1" applyAlignment="1">
      <alignment vertical="top"/>
    </xf>
    <xf numFmtId="3" fontId="37" fillId="38" borderId="2" xfId="0" applyNumberFormat="1" applyFont="1" applyFill="1" applyBorder="1" applyAlignment="1">
      <alignment horizontal="center" vertical="top"/>
    </xf>
    <xf numFmtId="3" fontId="37" fillId="38" borderId="2" xfId="0" applyNumberFormat="1" applyFont="1" applyFill="1" applyBorder="1" applyAlignment="1">
      <alignment vertical="top"/>
    </xf>
    <xf numFmtId="3" fontId="37" fillId="0" borderId="0" xfId="1" applyNumberFormat="1" applyFont="1" applyAlignment="1">
      <alignment horizontal="center" vertical="top"/>
    </xf>
    <xf numFmtId="3" fontId="37" fillId="0" borderId="0" xfId="1" applyNumberFormat="1" applyFont="1" applyAlignment="1">
      <alignment vertical="top"/>
    </xf>
    <xf numFmtId="3" fontId="37" fillId="0" borderId="2" xfId="0" applyNumberFormat="1" applyFont="1" applyBorder="1" applyAlignment="1">
      <alignment horizontal="center" vertical="top"/>
    </xf>
    <xf numFmtId="3" fontId="37" fillId="0" borderId="2" xfId="0" applyNumberFormat="1" applyFont="1" applyBorder="1" applyAlignment="1">
      <alignment vertical="top"/>
    </xf>
    <xf numFmtId="3" fontId="37" fillId="4" borderId="2" xfId="0" applyNumberFormat="1" applyFont="1" applyFill="1" applyBorder="1" applyAlignment="1">
      <alignment horizontal="center" vertical="top"/>
    </xf>
    <xf numFmtId="3" fontId="37" fillId="4" borderId="2" xfId="0" applyNumberFormat="1" applyFont="1" applyFill="1" applyBorder="1" applyAlignment="1">
      <alignment vertical="top"/>
    </xf>
    <xf numFmtId="0" fontId="37" fillId="0" borderId="0" xfId="0" applyFont="1" applyAlignment="1">
      <alignment horizontal="right" vertical="top"/>
    </xf>
    <xf numFmtId="0" fontId="37" fillId="0" borderId="0" xfId="62" applyAlignment="1" applyProtection="1">
      <alignment vertical="top"/>
      <protection locked="0"/>
    </xf>
    <xf numFmtId="0" fontId="37" fillId="0" borderId="0" xfId="62" applyAlignment="1">
      <alignment horizontal="right" vertical="top"/>
    </xf>
    <xf numFmtId="0" fontId="37" fillId="0" borderId="0" xfId="62" applyAlignment="1">
      <alignment vertical="top"/>
    </xf>
    <xf numFmtId="0" fontId="36" fillId="0" borderId="0" xfId="1" applyFont="1" applyAlignment="1">
      <alignment horizontal="right" vertical="top"/>
    </xf>
    <xf numFmtId="49" fontId="37" fillId="0" borderId="0" xfId="1" applyNumberFormat="1" applyFont="1" applyAlignment="1">
      <alignment vertical="top"/>
    </xf>
    <xf numFmtId="0" fontId="0" fillId="0" borderId="0" xfId="0" applyAlignment="1">
      <alignment horizontal="right" vertical="top"/>
    </xf>
    <xf numFmtId="0" fontId="37" fillId="0" borderId="0" xfId="0" applyFont="1" applyAlignment="1" applyProtection="1">
      <alignment horizontal="right" vertical="top"/>
      <protection locked="0"/>
    </xf>
    <xf numFmtId="0" fontId="94" fillId="0" borderId="0" xfId="62" applyFont="1" applyAlignment="1">
      <alignment horizontal="center" vertical="top"/>
    </xf>
    <xf numFmtId="0" fontId="89" fillId="47" borderId="1" xfId="1" applyFont="1" applyFill="1" applyBorder="1" applyAlignment="1" applyProtection="1">
      <alignment horizontal="center" vertical="top"/>
      <protection locked="0"/>
    </xf>
    <xf numFmtId="0" fontId="37" fillId="0" borderId="1" xfId="0" applyFont="1" applyBorder="1" applyAlignment="1" applyProtection="1">
      <alignment horizontal="center" vertical="top"/>
      <protection locked="0"/>
    </xf>
    <xf numFmtId="0" fontId="0" fillId="0" borderId="0" xfId="0" applyAlignment="1" applyProtection="1">
      <alignment horizontal="center" vertical="top"/>
      <protection locked="0"/>
    </xf>
    <xf numFmtId="0" fontId="0" fillId="36" borderId="0" xfId="0" applyFill="1" applyAlignment="1" applyProtection="1">
      <alignment vertical="top"/>
      <protection locked="0"/>
    </xf>
    <xf numFmtId="3" fontId="37" fillId="36" borderId="0" xfId="1" applyNumberFormat="1" applyFont="1" applyFill="1" applyAlignment="1">
      <alignment horizontal="center" vertical="top"/>
    </xf>
    <xf numFmtId="0" fontId="95" fillId="36" borderId="0" xfId="0" applyFont="1" applyFill="1" applyAlignment="1" applyProtection="1">
      <alignment vertical="top"/>
      <protection locked="0"/>
    </xf>
    <xf numFmtId="49" fontId="37" fillId="4" borderId="0" xfId="0" applyNumberFormat="1" applyFont="1" applyFill="1" applyAlignment="1" applyProtection="1">
      <alignment vertical="top"/>
      <protection locked="0"/>
    </xf>
    <xf numFmtId="3" fontId="37" fillId="4" borderId="0" xfId="0" applyNumberFormat="1" applyFont="1" applyFill="1" applyAlignment="1" applyProtection="1">
      <alignment horizontal="center" vertical="top"/>
      <protection locked="0"/>
    </xf>
    <xf numFmtId="3" fontId="37" fillId="4" borderId="0" xfId="0" applyNumberFormat="1" applyFont="1" applyFill="1" applyAlignment="1" applyProtection="1">
      <alignment vertical="top"/>
      <protection locked="0"/>
    </xf>
    <xf numFmtId="0" fontId="33" fillId="4" borderId="0" xfId="0" applyFont="1" applyFill="1" applyAlignment="1" applyProtection="1">
      <alignment horizontal="center" vertical="top"/>
      <protection locked="0"/>
    </xf>
    <xf numFmtId="0" fontId="37" fillId="48" borderId="0" xfId="1" applyFont="1" applyFill="1" applyAlignment="1" applyProtection="1">
      <alignment vertical="top"/>
      <protection locked="0"/>
    </xf>
    <xf numFmtId="49" fontId="37" fillId="48" borderId="0" xfId="0" applyNumberFormat="1" applyFont="1" applyFill="1" applyAlignment="1" applyProtection="1">
      <alignment vertical="top"/>
      <protection locked="0"/>
    </xf>
    <xf numFmtId="3" fontId="37" fillId="48" borderId="0" xfId="0" applyNumberFormat="1" applyFont="1" applyFill="1" applyAlignment="1" applyProtection="1">
      <alignment horizontal="center" vertical="top"/>
      <protection locked="0"/>
    </xf>
    <xf numFmtId="0" fontId="33" fillId="48" borderId="0" xfId="0" applyFont="1" applyFill="1" applyAlignment="1" applyProtection="1">
      <alignment horizontal="right" vertical="top"/>
      <protection locked="0"/>
    </xf>
    <xf numFmtId="3" fontId="37" fillId="48" borderId="0" xfId="0" applyNumberFormat="1" applyFont="1" applyFill="1" applyAlignment="1" applyProtection="1">
      <alignment vertical="top"/>
      <protection locked="0"/>
    </xf>
    <xf numFmtId="3" fontId="37" fillId="48" borderId="24" xfId="0" applyNumberFormat="1" applyFont="1" applyFill="1" applyBorder="1" applyAlignment="1" applyProtection="1">
      <alignment vertical="top"/>
      <protection locked="0"/>
    </xf>
    <xf numFmtId="3" fontId="35" fillId="48" borderId="0" xfId="0" applyNumberFormat="1" applyFont="1" applyFill="1" applyAlignment="1" applyProtection="1">
      <alignment vertical="top"/>
      <protection locked="0"/>
    </xf>
    <xf numFmtId="0" fontId="33" fillId="48" borderId="0" xfId="0" applyFont="1" applyFill="1" applyAlignment="1" applyProtection="1">
      <alignment vertical="top"/>
      <protection locked="0"/>
    </xf>
    <xf numFmtId="0" fontId="37" fillId="48" borderId="0" xfId="0" applyFont="1" applyFill="1" applyAlignment="1" applyProtection="1">
      <alignment vertical="top"/>
      <protection locked="0"/>
    </xf>
    <xf numFmtId="0" fontId="0" fillId="48" borderId="0" xfId="0" applyFill="1" applyAlignment="1" applyProtection="1">
      <alignment vertical="top"/>
      <protection locked="0"/>
    </xf>
    <xf numFmtId="3" fontId="37" fillId="48" borderId="1" xfId="1" applyNumberFormat="1" applyFont="1" applyFill="1" applyBorder="1" applyAlignment="1" applyProtection="1">
      <alignment vertical="top"/>
      <protection locked="0"/>
    </xf>
    <xf numFmtId="0" fontId="35" fillId="48" borderId="0" xfId="0" applyFont="1" applyFill="1" applyAlignment="1" applyProtection="1">
      <alignment vertical="top"/>
      <protection locked="0"/>
    </xf>
    <xf numFmtId="0" fontId="33" fillId="48" borderId="0" xfId="0" applyFont="1" applyFill="1" applyAlignment="1" applyProtection="1">
      <alignment horizontal="center" vertical="top"/>
      <protection locked="0"/>
    </xf>
    <xf numFmtId="0" fontId="37" fillId="48" borderId="1" xfId="1" quotePrefix="1" applyFont="1" applyFill="1" applyBorder="1" applyAlignment="1" applyProtection="1">
      <alignment vertical="top"/>
      <protection locked="0"/>
    </xf>
    <xf numFmtId="0" fontId="37" fillId="48" borderId="1" xfId="1" applyFont="1" applyFill="1" applyBorder="1" applyAlignment="1" applyProtection="1">
      <alignment vertical="top" wrapText="1"/>
      <protection locked="0"/>
    </xf>
    <xf numFmtId="0" fontId="37" fillId="48" borderId="1" xfId="0" applyFont="1" applyFill="1" applyBorder="1" applyAlignment="1" applyProtection="1">
      <alignment vertical="top"/>
      <protection locked="0"/>
    </xf>
    <xf numFmtId="0" fontId="37" fillId="48" borderId="20" xfId="0" applyFont="1" applyFill="1" applyBorder="1" applyAlignment="1" applyProtection="1">
      <alignment vertical="top"/>
      <protection locked="0"/>
    </xf>
    <xf numFmtId="0" fontId="37" fillId="48" borderId="1" xfId="0" applyFont="1" applyFill="1" applyBorder="1" applyAlignment="1" applyProtection="1">
      <alignment horizontal="center" vertical="top"/>
      <protection locked="0"/>
    </xf>
    <xf numFmtId="3" fontId="35" fillId="48" borderId="1" xfId="1" applyNumberFormat="1" applyFont="1" applyFill="1" applyBorder="1" applyAlignment="1" applyProtection="1">
      <alignment horizontal="center" vertical="top"/>
      <protection locked="0"/>
    </xf>
    <xf numFmtId="0" fontId="12" fillId="0" borderId="0" xfId="2086"/>
    <xf numFmtId="0" fontId="0" fillId="0" borderId="0" xfId="0" applyAlignment="1">
      <alignment vertical="top"/>
    </xf>
    <xf numFmtId="0" fontId="32" fillId="0" borderId="0" xfId="0" applyFont="1" applyAlignment="1" applyProtection="1">
      <alignment vertical="top"/>
      <protection locked="0"/>
    </xf>
    <xf numFmtId="0" fontId="32" fillId="0" borderId="0" xfId="0" applyFont="1" applyAlignment="1" applyProtection="1">
      <alignment vertical="top" wrapText="1"/>
      <protection locked="0"/>
    </xf>
    <xf numFmtId="0" fontId="32" fillId="0" borderId="0" xfId="0" applyFont="1" applyAlignment="1" applyProtection="1">
      <alignment horizontal="center" vertical="top"/>
      <protection locked="0"/>
    </xf>
    <xf numFmtId="3" fontId="32" fillId="0" borderId="0" xfId="0" applyNumberFormat="1" applyFont="1" applyAlignment="1" applyProtection="1">
      <alignment horizontal="center" vertical="top"/>
      <protection locked="0"/>
    </xf>
    <xf numFmtId="0" fontId="32" fillId="0" borderId="0" xfId="0" applyFont="1" applyAlignment="1">
      <alignment vertical="top"/>
    </xf>
    <xf numFmtId="173" fontId="113" fillId="0" borderId="0" xfId="2104" applyNumberFormat="1" applyFont="1" applyAlignment="1">
      <alignment vertical="top" wrapText="1"/>
    </xf>
    <xf numFmtId="0" fontId="100" fillId="49" borderId="0" xfId="351" applyFont="1" applyFill="1" applyAlignment="1">
      <alignment vertical="top"/>
    </xf>
    <xf numFmtId="0" fontId="100" fillId="49" borderId="0" xfId="0" applyFont="1" applyFill="1" applyAlignment="1">
      <alignment vertical="top"/>
    </xf>
    <xf numFmtId="0" fontId="100" fillId="0" borderId="0" xfId="351" applyFont="1" applyAlignment="1">
      <alignment vertical="top"/>
    </xf>
    <xf numFmtId="0" fontId="0" fillId="0" borderId="0" xfId="0" quotePrefix="1" applyAlignment="1">
      <alignment horizontal="right"/>
    </xf>
    <xf numFmtId="0" fontId="95" fillId="0" borderId="0" xfId="350" applyFont="1"/>
    <xf numFmtId="0" fontId="6" fillId="0" borderId="0" xfId="350" applyFont="1"/>
    <xf numFmtId="0" fontId="37" fillId="0" borderId="0" xfId="0" applyFont="1" applyAlignment="1">
      <alignment vertical="top" wrapText="1"/>
    </xf>
    <xf numFmtId="0" fontId="35" fillId="0" borderId="0" xfId="429" applyFont="1" applyAlignment="1">
      <alignment horizontal="left" vertical="center" wrapText="1"/>
    </xf>
    <xf numFmtId="0" fontId="35" fillId="0" borderId="0" xfId="429" applyFont="1" applyAlignment="1">
      <alignment horizontal="center" vertical="center" wrapText="1"/>
    </xf>
    <xf numFmtId="0" fontId="35" fillId="0" borderId="0" xfId="429" applyFont="1" applyAlignment="1">
      <alignment vertical="center" wrapText="1"/>
    </xf>
    <xf numFmtId="0" fontId="35" fillId="0" borderId="0" xfId="429" applyFont="1" applyAlignment="1">
      <alignment horizontal="right" vertical="center" wrapText="1"/>
    </xf>
    <xf numFmtId="0" fontId="6" fillId="0" borderId="0" xfId="350" applyFont="1" applyAlignment="1">
      <alignment horizontal="center"/>
    </xf>
    <xf numFmtId="0" fontId="12" fillId="0" borderId="0" xfId="2086" applyAlignment="1">
      <alignment horizontal="center"/>
    </xf>
    <xf numFmtId="0" fontId="32" fillId="36" borderId="0" xfId="0" applyFont="1" applyFill="1" applyAlignment="1" applyProtection="1">
      <alignment vertical="top"/>
      <protection locked="0"/>
    </xf>
    <xf numFmtId="0" fontId="0" fillId="36" borderId="0" xfId="0" applyFill="1"/>
    <xf numFmtId="0" fontId="3" fillId="0" borderId="0" xfId="2264"/>
    <xf numFmtId="0" fontId="3" fillId="0" borderId="0" xfId="2266"/>
    <xf numFmtId="0" fontId="2" fillId="0" borderId="0" xfId="2264" applyFont="1"/>
    <xf numFmtId="0" fontId="1" fillId="0" borderId="0" xfId="2264" applyFont="1"/>
    <xf numFmtId="0" fontId="89" fillId="47" borderId="0" xfId="0" applyFont="1" applyFill="1" applyAlignment="1">
      <alignment horizontal="center"/>
    </xf>
    <xf numFmtId="0" fontId="36" fillId="2" borderId="0" xfId="0" applyFont="1" applyFill="1" applyAlignment="1">
      <alignment horizontal="left"/>
    </xf>
    <xf numFmtId="0" fontId="35" fillId="4" borderId="0" xfId="0" applyFont="1" applyFill="1" applyAlignment="1">
      <alignment horizontal="center"/>
    </xf>
    <xf numFmtId="0" fontId="113" fillId="0" borderId="0" xfId="2104" applyFont="1" applyAlignment="1">
      <alignment horizontal="left" vertical="top" wrapText="1"/>
    </xf>
    <xf numFmtId="0" fontId="113" fillId="0" borderId="0" xfId="0" applyFont="1" applyAlignment="1">
      <alignment vertical="top" wrapText="1"/>
    </xf>
    <xf numFmtId="0" fontId="32" fillId="0" borderId="0" xfId="0" applyFont="1" applyAlignment="1">
      <alignment vertical="top" wrapText="1"/>
    </xf>
    <xf numFmtId="0" fontId="0" fillId="0" borderId="0" xfId="0" applyAlignment="1">
      <alignment vertical="top" wrapText="1"/>
    </xf>
    <xf numFmtId="0" fontId="113" fillId="0" borderId="0" xfId="2104" applyFont="1" applyAlignment="1">
      <alignment vertical="top" wrapText="1"/>
    </xf>
    <xf numFmtId="0" fontId="115" fillId="0" borderId="0" xfId="0" applyFont="1" applyAlignment="1" applyProtection="1">
      <alignment vertical="top"/>
      <protection locked="0"/>
    </xf>
    <xf numFmtId="0" fontId="116" fillId="0" borderId="24" xfId="0" applyFont="1" applyBorder="1" applyAlignment="1" applyProtection="1">
      <alignment horizontal="center" vertical="top"/>
      <protection locked="0"/>
    </xf>
  </cellXfs>
  <cellStyles count="2297">
    <cellStyle name="20% - Accent1" xfId="21" builtinId="30" customBuiltin="1"/>
    <cellStyle name="20% - Accent1 10" xfId="1023" xr:uid="{00000000-0005-0000-0000-000001000000}"/>
    <cellStyle name="20% - Accent1 10 2" xfId="1950" xr:uid="{00000000-0005-0000-0000-000002000000}"/>
    <cellStyle name="20% - Accent1 11" xfId="1067" xr:uid="{00000000-0005-0000-0000-000003000000}"/>
    <cellStyle name="20% - Accent1 11 2" xfId="1994" xr:uid="{00000000-0005-0000-0000-000004000000}"/>
    <cellStyle name="20% - Accent1 12" xfId="1115" xr:uid="{00000000-0005-0000-0000-000005000000}"/>
    <cellStyle name="20% - Accent1 12 2" xfId="2042" xr:uid="{00000000-0005-0000-0000-000006000000}"/>
    <cellStyle name="20% - Accent1 13" xfId="1144" xr:uid="{00000000-0005-0000-0000-000007000000}"/>
    <cellStyle name="20% - Accent1 13 2" xfId="2071" xr:uid="{00000000-0005-0000-0000-000008000000}"/>
    <cellStyle name="20% - Accent1 14" xfId="1161" xr:uid="{00000000-0005-0000-0000-000009000000}"/>
    <cellStyle name="20% - Accent1 15" xfId="2092" xr:uid="{00000000-0005-0000-0000-00000A000000}"/>
    <cellStyle name="20% - Accent1 16" xfId="2107" xr:uid="{00000000-0005-0000-0000-00000B000000}"/>
    <cellStyle name="20% - Accent1 17" xfId="2137" xr:uid="{00000000-0005-0000-0000-00000C000000}"/>
    <cellStyle name="20% - Accent1 18" xfId="2164" xr:uid="{00000000-0005-0000-0000-00000D000000}"/>
    <cellStyle name="20% - Accent1 19" xfId="2178" xr:uid="{00000000-0005-0000-0000-00000E000000}"/>
    <cellStyle name="20% - Accent1 2" xfId="78" xr:uid="{00000000-0005-0000-0000-00000F000000}"/>
    <cellStyle name="20% - Accent1 2 2" xfId="126" xr:uid="{00000000-0005-0000-0000-000010000000}"/>
    <cellStyle name="20% - Accent1 2 2 2" xfId="227" xr:uid="{00000000-0005-0000-0000-000011000000}"/>
    <cellStyle name="20% - Accent1 2 2 2 2" xfId="627" xr:uid="{00000000-0005-0000-0000-000012000000}"/>
    <cellStyle name="20% - Accent1 2 2 2 2 2" xfId="1655" xr:uid="{00000000-0005-0000-0000-000013000000}"/>
    <cellStyle name="20% - Accent1 2 2 2 3" xfId="1344" xr:uid="{00000000-0005-0000-0000-000014000000}"/>
    <cellStyle name="20% - Accent1 2 2 3" xfId="329" xr:uid="{00000000-0005-0000-0000-000015000000}"/>
    <cellStyle name="20% - Accent1 2 2 3 2" xfId="725" xr:uid="{00000000-0005-0000-0000-000016000000}"/>
    <cellStyle name="20% - Accent1 2 2 3 2 2" xfId="1753" xr:uid="{00000000-0005-0000-0000-000017000000}"/>
    <cellStyle name="20% - Accent1 2 2 3 3" xfId="1446" xr:uid="{00000000-0005-0000-0000-000018000000}"/>
    <cellStyle name="20% - Accent1 2 2 4" xfId="964" xr:uid="{00000000-0005-0000-0000-000019000000}"/>
    <cellStyle name="20% - Accent1 2 2 4 2" xfId="1892" xr:uid="{00000000-0005-0000-0000-00001A000000}"/>
    <cellStyle name="20% - Accent1 2 2 5" xfId="526" xr:uid="{00000000-0005-0000-0000-00001B000000}"/>
    <cellStyle name="20% - Accent1 2 2 5 2" xfId="1554" xr:uid="{00000000-0005-0000-0000-00001C000000}"/>
    <cellStyle name="20% - Accent1 2 2 6" xfId="1243" xr:uid="{00000000-0005-0000-0000-00001D000000}"/>
    <cellStyle name="20% - Accent1 2 2_GBRNRS" xfId="353" xr:uid="{00000000-0005-0000-0000-00001E000000}"/>
    <cellStyle name="20% - Accent1 2 3" xfId="179" xr:uid="{00000000-0005-0000-0000-00001F000000}"/>
    <cellStyle name="20% - Accent1 2 3 2" xfId="579" xr:uid="{00000000-0005-0000-0000-000020000000}"/>
    <cellStyle name="20% - Accent1 2 3 2 2" xfId="1607" xr:uid="{00000000-0005-0000-0000-000021000000}"/>
    <cellStyle name="20% - Accent1 2 3 3" xfId="1296" xr:uid="{00000000-0005-0000-0000-000022000000}"/>
    <cellStyle name="20% - Accent1 2 4" xfId="281" xr:uid="{00000000-0005-0000-0000-000023000000}"/>
    <cellStyle name="20% - Accent1 2 4 2" xfId="677" xr:uid="{00000000-0005-0000-0000-000024000000}"/>
    <cellStyle name="20% - Accent1 2 4 2 2" xfId="1705" xr:uid="{00000000-0005-0000-0000-000025000000}"/>
    <cellStyle name="20% - Accent1 2 4 3" xfId="1398" xr:uid="{00000000-0005-0000-0000-000026000000}"/>
    <cellStyle name="20% - Accent1 2 5" xfId="916" xr:uid="{00000000-0005-0000-0000-000027000000}"/>
    <cellStyle name="20% - Accent1 2 5 2" xfId="1844" xr:uid="{00000000-0005-0000-0000-000028000000}"/>
    <cellStyle name="20% - Accent1 2 6" xfId="478" xr:uid="{00000000-0005-0000-0000-000029000000}"/>
    <cellStyle name="20% - Accent1 2 6 2" xfId="1506" xr:uid="{00000000-0005-0000-0000-00002A000000}"/>
    <cellStyle name="20% - Accent1 2 7" xfId="1195" xr:uid="{00000000-0005-0000-0000-00002B000000}"/>
    <cellStyle name="20% - Accent1 2_GBRNRS" xfId="352" xr:uid="{00000000-0005-0000-0000-00002C000000}"/>
    <cellStyle name="20% - Accent1 20" xfId="2192" xr:uid="{00000000-0005-0000-0000-00002D000000}"/>
    <cellStyle name="20% - Accent1 21" xfId="2211" xr:uid="{9599DA2A-60AC-4784-9330-9177419C095A}"/>
    <cellStyle name="20% - Accent1 22" xfId="2214" xr:uid="{9F0ABBC2-A765-431E-BDA5-CDD8DA1FB9FC}"/>
    <cellStyle name="20% - Accent1 23" xfId="2239" xr:uid="{273CCC90-8E54-4DAA-98C4-49E7530D6143}"/>
    <cellStyle name="20% - Accent1 24" xfId="2249" xr:uid="{4A9A71CC-D6B1-4ADB-AE94-396EE4DB2B7C}"/>
    <cellStyle name="20% - Accent1 25" xfId="2268" xr:uid="{9D7F6B0E-477F-483E-A263-1B0E05BB6A32}"/>
    <cellStyle name="20% - Accent1 26" xfId="2271" xr:uid="{F10108B2-3C33-4588-B6AD-74753BC45E91}"/>
    <cellStyle name="20% - Accent1 3" xfId="94" xr:uid="{00000000-0005-0000-0000-00002E000000}"/>
    <cellStyle name="20% - Accent1 3 2" xfId="195" xr:uid="{00000000-0005-0000-0000-00002F000000}"/>
    <cellStyle name="20% - Accent1 3 2 2" xfId="595" xr:uid="{00000000-0005-0000-0000-000030000000}"/>
    <cellStyle name="20% - Accent1 3 2 2 2" xfId="1623" xr:uid="{00000000-0005-0000-0000-000031000000}"/>
    <cellStyle name="20% - Accent1 3 2 3" xfId="1312" xr:uid="{00000000-0005-0000-0000-000032000000}"/>
    <cellStyle name="20% - Accent1 3 3" xfId="297" xr:uid="{00000000-0005-0000-0000-000033000000}"/>
    <cellStyle name="20% - Accent1 3 3 2" xfId="693" xr:uid="{00000000-0005-0000-0000-000034000000}"/>
    <cellStyle name="20% - Accent1 3 3 2 2" xfId="1721" xr:uid="{00000000-0005-0000-0000-000035000000}"/>
    <cellStyle name="20% - Accent1 3 3 3" xfId="1414" xr:uid="{00000000-0005-0000-0000-000036000000}"/>
    <cellStyle name="20% - Accent1 3 4" xfId="932" xr:uid="{00000000-0005-0000-0000-000037000000}"/>
    <cellStyle name="20% - Accent1 3 4 2" xfId="1860" xr:uid="{00000000-0005-0000-0000-000038000000}"/>
    <cellStyle name="20% - Accent1 3 5" xfId="494" xr:uid="{00000000-0005-0000-0000-000039000000}"/>
    <cellStyle name="20% - Accent1 3 5 2" xfId="1522" xr:uid="{00000000-0005-0000-0000-00003A000000}"/>
    <cellStyle name="20% - Accent1 3 6" xfId="1211" xr:uid="{00000000-0005-0000-0000-00003B000000}"/>
    <cellStyle name="20% - Accent1 3_GBRNRS" xfId="354" xr:uid="{00000000-0005-0000-0000-00003C000000}"/>
    <cellStyle name="20% - Accent1 4" xfId="147" xr:uid="{00000000-0005-0000-0000-00003D000000}"/>
    <cellStyle name="20% - Accent1 4 2" xfId="748" xr:uid="{00000000-0005-0000-0000-00003E000000}"/>
    <cellStyle name="20% - Accent1 4 2 2" xfId="1776" xr:uid="{00000000-0005-0000-0000-00003F000000}"/>
    <cellStyle name="20% - Accent1 4 3" xfId="547" xr:uid="{00000000-0005-0000-0000-000040000000}"/>
    <cellStyle name="20% - Accent1 4 3 2" xfId="1575" xr:uid="{00000000-0005-0000-0000-000041000000}"/>
    <cellStyle name="20% - Accent1 4 4" xfId="1264" xr:uid="{00000000-0005-0000-0000-000042000000}"/>
    <cellStyle name="20% - Accent1 5" xfId="249" xr:uid="{00000000-0005-0000-0000-000043000000}"/>
    <cellStyle name="20% - Accent1 5 2" xfId="648" xr:uid="{00000000-0005-0000-0000-000044000000}"/>
    <cellStyle name="20% - Accent1 5 2 2" xfId="1676" xr:uid="{00000000-0005-0000-0000-000045000000}"/>
    <cellStyle name="20% - Accent1 5 3" xfId="1366" xr:uid="{00000000-0005-0000-0000-000046000000}"/>
    <cellStyle name="20% - Accent1 6" xfId="884" xr:uid="{00000000-0005-0000-0000-000047000000}"/>
    <cellStyle name="20% - Accent1 6 2" xfId="1812" xr:uid="{00000000-0005-0000-0000-000048000000}"/>
    <cellStyle name="20% - Accent1 7" xfId="439" xr:uid="{00000000-0005-0000-0000-000049000000}"/>
    <cellStyle name="20% - Accent1 7 2" xfId="1474" xr:uid="{00000000-0005-0000-0000-00004A000000}"/>
    <cellStyle name="20% - Accent1 8" xfId="1000" xr:uid="{00000000-0005-0000-0000-00004B000000}"/>
    <cellStyle name="20% - Accent1 8 2" xfId="1927" xr:uid="{00000000-0005-0000-0000-00004C000000}"/>
    <cellStyle name="20% - Accent1 9" xfId="1003" xr:uid="{00000000-0005-0000-0000-00004D000000}"/>
    <cellStyle name="20% - Accent1 9 2" xfId="1930" xr:uid="{00000000-0005-0000-0000-00004E000000}"/>
    <cellStyle name="20% - Accent2" xfId="25" builtinId="34" customBuiltin="1"/>
    <cellStyle name="20% - Accent2 10" xfId="1034" xr:uid="{00000000-0005-0000-0000-000050000000}"/>
    <cellStyle name="20% - Accent2 10 2" xfId="1961" xr:uid="{00000000-0005-0000-0000-000051000000}"/>
    <cellStyle name="20% - Accent2 11" xfId="1069" xr:uid="{00000000-0005-0000-0000-000052000000}"/>
    <cellStyle name="20% - Accent2 11 2" xfId="1996" xr:uid="{00000000-0005-0000-0000-000053000000}"/>
    <cellStyle name="20% - Accent2 12" xfId="1117" xr:uid="{00000000-0005-0000-0000-000054000000}"/>
    <cellStyle name="20% - Accent2 12 2" xfId="2044" xr:uid="{00000000-0005-0000-0000-000055000000}"/>
    <cellStyle name="20% - Accent2 13" xfId="1146" xr:uid="{00000000-0005-0000-0000-000056000000}"/>
    <cellStyle name="20% - Accent2 13 2" xfId="2073" xr:uid="{00000000-0005-0000-0000-000057000000}"/>
    <cellStyle name="20% - Accent2 14" xfId="1163" xr:uid="{00000000-0005-0000-0000-000058000000}"/>
    <cellStyle name="20% - Accent2 15" xfId="2094" xr:uid="{00000000-0005-0000-0000-000059000000}"/>
    <cellStyle name="20% - Accent2 16" xfId="2109" xr:uid="{00000000-0005-0000-0000-00005A000000}"/>
    <cellStyle name="20% - Accent2 17" xfId="2141" xr:uid="{00000000-0005-0000-0000-00005B000000}"/>
    <cellStyle name="20% - Accent2 18" xfId="2166" xr:uid="{00000000-0005-0000-0000-00005C000000}"/>
    <cellStyle name="20% - Accent2 19" xfId="2180" xr:uid="{00000000-0005-0000-0000-00005D000000}"/>
    <cellStyle name="20% - Accent2 2" xfId="80" xr:uid="{00000000-0005-0000-0000-00005E000000}"/>
    <cellStyle name="20% - Accent2 2 2" xfId="128" xr:uid="{00000000-0005-0000-0000-00005F000000}"/>
    <cellStyle name="20% - Accent2 2 2 2" xfId="229" xr:uid="{00000000-0005-0000-0000-000060000000}"/>
    <cellStyle name="20% - Accent2 2 2 2 2" xfId="629" xr:uid="{00000000-0005-0000-0000-000061000000}"/>
    <cellStyle name="20% - Accent2 2 2 2 2 2" xfId="1657" xr:uid="{00000000-0005-0000-0000-000062000000}"/>
    <cellStyle name="20% - Accent2 2 2 2 3" xfId="1346" xr:uid="{00000000-0005-0000-0000-000063000000}"/>
    <cellStyle name="20% - Accent2 2 2 3" xfId="331" xr:uid="{00000000-0005-0000-0000-000064000000}"/>
    <cellStyle name="20% - Accent2 2 2 3 2" xfId="727" xr:uid="{00000000-0005-0000-0000-000065000000}"/>
    <cellStyle name="20% - Accent2 2 2 3 2 2" xfId="1755" xr:uid="{00000000-0005-0000-0000-000066000000}"/>
    <cellStyle name="20% - Accent2 2 2 3 3" xfId="1448" xr:uid="{00000000-0005-0000-0000-000067000000}"/>
    <cellStyle name="20% - Accent2 2 2 4" xfId="966" xr:uid="{00000000-0005-0000-0000-000068000000}"/>
    <cellStyle name="20% - Accent2 2 2 4 2" xfId="1894" xr:uid="{00000000-0005-0000-0000-000069000000}"/>
    <cellStyle name="20% - Accent2 2 2 5" xfId="528" xr:uid="{00000000-0005-0000-0000-00006A000000}"/>
    <cellStyle name="20% - Accent2 2 2 5 2" xfId="1556" xr:uid="{00000000-0005-0000-0000-00006B000000}"/>
    <cellStyle name="20% - Accent2 2 2 6" xfId="1245" xr:uid="{00000000-0005-0000-0000-00006C000000}"/>
    <cellStyle name="20% - Accent2 2 2_GBRNRS" xfId="356" xr:uid="{00000000-0005-0000-0000-00006D000000}"/>
    <cellStyle name="20% - Accent2 2 3" xfId="181" xr:uid="{00000000-0005-0000-0000-00006E000000}"/>
    <cellStyle name="20% - Accent2 2 3 2" xfId="581" xr:uid="{00000000-0005-0000-0000-00006F000000}"/>
    <cellStyle name="20% - Accent2 2 3 2 2" xfId="1609" xr:uid="{00000000-0005-0000-0000-000070000000}"/>
    <cellStyle name="20% - Accent2 2 3 3" xfId="1298" xr:uid="{00000000-0005-0000-0000-000071000000}"/>
    <cellStyle name="20% - Accent2 2 4" xfId="283" xr:uid="{00000000-0005-0000-0000-000072000000}"/>
    <cellStyle name="20% - Accent2 2 4 2" xfId="679" xr:uid="{00000000-0005-0000-0000-000073000000}"/>
    <cellStyle name="20% - Accent2 2 4 2 2" xfId="1707" xr:uid="{00000000-0005-0000-0000-000074000000}"/>
    <cellStyle name="20% - Accent2 2 4 3" xfId="1400" xr:uid="{00000000-0005-0000-0000-000075000000}"/>
    <cellStyle name="20% - Accent2 2 5" xfId="918" xr:uid="{00000000-0005-0000-0000-000076000000}"/>
    <cellStyle name="20% - Accent2 2 5 2" xfId="1846" xr:uid="{00000000-0005-0000-0000-000077000000}"/>
    <cellStyle name="20% - Accent2 2 6" xfId="480" xr:uid="{00000000-0005-0000-0000-000078000000}"/>
    <cellStyle name="20% - Accent2 2 6 2" xfId="1508" xr:uid="{00000000-0005-0000-0000-000079000000}"/>
    <cellStyle name="20% - Accent2 2 7" xfId="1197" xr:uid="{00000000-0005-0000-0000-00007A000000}"/>
    <cellStyle name="20% - Accent2 2_GBRNRS" xfId="355" xr:uid="{00000000-0005-0000-0000-00007B000000}"/>
    <cellStyle name="20% - Accent2 20" xfId="2194" xr:uid="{00000000-0005-0000-0000-00007C000000}"/>
    <cellStyle name="20% - Accent2 21" xfId="2215" xr:uid="{B1114076-3227-4F5B-95BE-13D7DA92441B}"/>
    <cellStyle name="20% - Accent2 22" xfId="2232" xr:uid="{A8212294-3D2C-42BB-A82C-BA1AE10714CD}"/>
    <cellStyle name="20% - Accent2 23" xfId="2248" xr:uid="{6847C1BD-C31E-4765-AFE8-BCF93064D636}"/>
    <cellStyle name="20% - Accent2 24" xfId="2257" xr:uid="{ED7B5C0A-79DF-4326-B00F-8F194701DD35}"/>
    <cellStyle name="20% - Accent2 25" xfId="2272" xr:uid="{EC1D1CF0-CC97-4D26-8BA1-29179A69B27B}"/>
    <cellStyle name="20% - Accent2 26" xfId="2287" xr:uid="{27A4206A-47EB-40ED-9BD8-4394A662E6DD}"/>
    <cellStyle name="20% - Accent2 3" xfId="96" xr:uid="{00000000-0005-0000-0000-00007D000000}"/>
    <cellStyle name="20% - Accent2 3 2" xfId="197" xr:uid="{00000000-0005-0000-0000-00007E000000}"/>
    <cellStyle name="20% - Accent2 3 2 2" xfId="597" xr:uid="{00000000-0005-0000-0000-00007F000000}"/>
    <cellStyle name="20% - Accent2 3 2 2 2" xfId="1625" xr:uid="{00000000-0005-0000-0000-000080000000}"/>
    <cellStyle name="20% - Accent2 3 2 3" xfId="1314" xr:uid="{00000000-0005-0000-0000-000081000000}"/>
    <cellStyle name="20% - Accent2 3 3" xfId="299" xr:uid="{00000000-0005-0000-0000-000082000000}"/>
    <cellStyle name="20% - Accent2 3 3 2" xfId="695" xr:uid="{00000000-0005-0000-0000-000083000000}"/>
    <cellStyle name="20% - Accent2 3 3 2 2" xfId="1723" xr:uid="{00000000-0005-0000-0000-000084000000}"/>
    <cellStyle name="20% - Accent2 3 3 3" xfId="1416" xr:uid="{00000000-0005-0000-0000-000085000000}"/>
    <cellStyle name="20% - Accent2 3 4" xfId="934" xr:uid="{00000000-0005-0000-0000-000086000000}"/>
    <cellStyle name="20% - Accent2 3 4 2" xfId="1862" xr:uid="{00000000-0005-0000-0000-000087000000}"/>
    <cellStyle name="20% - Accent2 3 5" xfId="496" xr:uid="{00000000-0005-0000-0000-000088000000}"/>
    <cellStyle name="20% - Accent2 3 5 2" xfId="1524" xr:uid="{00000000-0005-0000-0000-000089000000}"/>
    <cellStyle name="20% - Accent2 3 6" xfId="1213" xr:uid="{00000000-0005-0000-0000-00008A000000}"/>
    <cellStyle name="20% - Accent2 3_GBRNRS" xfId="357" xr:uid="{00000000-0005-0000-0000-00008B000000}"/>
    <cellStyle name="20% - Accent2 4" xfId="149" xr:uid="{00000000-0005-0000-0000-00008C000000}"/>
    <cellStyle name="20% - Accent2 4 2" xfId="750" xr:uid="{00000000-0005-0000-0000-00008D000000}"/>
    <cellStyle name="20% - Accent2 4 2 2" xfId="1778" xr:uid="{00000000-0005-0000-0000-00008E000000}"/>
    <cellStyle name="20% - Accent2 4 3" xfId="549" xr:uid="{00000000-0005-0000-0000-00008F000000}"/>
    <cellStyle name="20% - Accent2 4 3 2" xfId="1577" xr:uid="{00000000-0005-0000-0000-000090000000}"/>
    <cellStyle name="20% - Accent2 4 4" xfId="1266" xr:uid="{00000000-0005-0000-0000-000091000000}"/>
    <cellStyle name="20% - Accent2 5" xfId="251" xr:uid="{00000000-0005-0000-0000-000092000000}"/>
    <cellStyle name="20% - Accent2 5 2" xfId="650" xr:uid="{00000000-0005-0000-0000-000093000000}"/>
    <cellStyle name="20% - Accent2 5 2 2" xfId="1678" xr:uid="{00000000-0005-0000-0000-000094000000}"/>
    <cellStyle name="20% - Accent2 5 3" xfId="1368" xr:uid="{00000000-0005-0000-0000-000095000000}"/>
    <cellStyle name="20% - Accent2 6" xfId="886" xr:uid="{00000000-0005-0000-0000-000096000000}"/>
    <cellStyle name="20% - Accent2 6 2" xfId="1814" xr:uid="{00000000-0005-0000-0000-000097000000}"/>
    <cellStyle name="20% - Accent2 7" xfId="441" xr:uid="{00000000-0005-0000-0000-000098000000}"/>
    <cellStyle name="20% - Accent2 7 2" xfId="1476" xr:uid="{00000000-0005-0000-0000-000099000000}"/>
    <cellStyle name="20% - Accent2 8" xfId="1004" xr:uid="{00000000-0005-0000-0000-00009A000000}"/>
    <cellStyle name="20% - Accent2 8 2" xfId="1931" xr:uid="{00000000-0005-0000-0000-00009B000000}"/>
    <cellStyle name="20% - Accent2 9" xfId="1013" xr:uid="{00000000-0005-0000-0000-00009C000000}"/>
    <cellStyle name="20% - Accent2 9 2" xfId="1940" xr:uid="{00000000-0005-0000-0000-00009D000000}"/>
    <cellStyle name="20% - Accent3" xfId="29" builtinId="38" customBuiltin="1"/>
    <cellStyle name="20% - Accent3 10" xfId="1006" xr:uid="{00000000-0005-0000-0000-00009F000000}"/>
    <cellStyle name="20% - Accent3 10 2" xfId="1933" xr:uid="{00000000-0005-0000-0000-0000A0000000}"/>
    <cellStyle name="20% - Accent3 11" xfId="1072" xr:uid="{00000000-0005-0000-0000-0000A1000000}"/>
    <cellStyle name="20% - Accent3 11 2" xfId="1999" xr:uid="{00000000-0005-0000-0000-0000A2000000}"/>
    <cellStyle name="20% - Accent3 12" xfId="1119" xr:uid="{00000000-0005-0000-0000-0000A3000000}"/>
    <cellStyle name="20% - Accent3 12 2" xfId="2046" xr:uid="{00000000-0005-0000-0000-0000A4000000}"/>
    <cellStyle name="20% - Accent3 13" xfId="1148" xr:uid="{00000000-0005-0000-0000-0000A5000000}"/>
    <cellStyle name="20% - Accent3 13 2" xfId="2075" xr:uid="{00000000-0005-0000-0000-0000A6000000}"/>
    <cellStyle name="20% - Accent3 14" xfId="1165" xr:uid="{00000000-0005-0000-0000-0000A7000000}"/>
    <cellStyle name="20% - Accent3 15" xfId="2096" xr:uid="{00000000-0005-0000-0000-0000A8000000}"/>
    <cellStyle name="20% - Accent3 16" xfId="2111" xr:uid="{00000000-0005-0000-0000-0000A9000000}"/>
    <cellStyle name="20% - Accent3 17" xfId="2145" xr:uid="{00000000-0005-0000-0000-0000AA000000}"/>
    <cellStyle name="20% - Accent3 18" xfId="2168" xr:uid="{00000000-0005-0000-0000-0000AB000000}"/>
    <cellStyle name="20% - Accent3 19" xfId="2182" xr:uid="{00000000-0005-0000-0000-0000AC000000}"/>
    <cellStyle name="20% - Accent3 2" xfId="82" xr:uid="{00000000-0005-0000-0000-0000AD000000}"/>
    <cellStyle name="20% - Accent3 2 2" xfId="130" xr:uid="{00000000-0005-0000-0000-0000AE000000}"/>
    <cellStyle name="20% - Accent3 2 2 2" xfId="231" xr:uid="{00000000-0005-0000-0000-0000AF000000}"/>
    <cellStyle name="20% - Accent3 2 2 2 2" xfId="631" xr:uid="{00000000-0005-0000-0000-0000B0000000}"/>
    <cellStyle name="20% - Accent3 2 2 2 2 2" xfId="1659" xr:uid="{00000000-0005-0000-0000-0000B1000000}"/>
    <cellStyle name="20% - Accent3 2 2 2 3" xfId="1348" xr:uid="{00000000-0005-0000-0000-0000B2000000}"/>
    <cellStyle name="20% - Accent3 2 2 3" xfId="333" xr:uid="{00000000-0005-0000-0000-0000B3000000}"/>
    <cellStyle name="20% - Accent3 2 2 3 2" xfId="729" xr:uid="{00000000-0005-0000-0000-0000B4000000}"/>
    <cellStyle name="20% - Accent3 2 2 3 2 2" xfId="1757" xr:uid="{00000000-0005-0000-0000-0000B5000000}"/>
    <cellStyle name="20% - Accent3 2 2 3 3" xfId="1450" xr:uid="{00000000-0005-0000-0000-0000B6000000}"/>
    <cellStyle name="20% - Accent3 2 2 4" xfId="968" xr:uid="{00000000-0005-0000-0000-0000B7000000}"/>
    <cellStyle name="20% - Accent3 2 2 4 2" xfId="1896" xr:uid="{00000000-0005-0000-0000-0000B8000000}"/>
    <cellStyle name="20% - Accent3 2 2 5" xfId="530" xr:uid="{00000000-0005-0000-0000-0000B9000000}"/>
    <cellStyle name="20% - Accent3 2 2 5 2" xfId="1558" xr:uid="{00000000-0005-0000-0000-0000BA000000}"/>
    <cellStyle name="20% - Accent3 2 2 6" xfId="1247" xr:uid="{00000000-0005-0000-0000-0000BB000000}"/>
    <cellStyle name="20% - Accent3 2 2_GBRNRS" xfId="359" xr:uid="{00000000-0005-0000-0000-0000BC000000}"/>
    <cellStyle name="20% - Accent3 2 3" xfId="183" xr:uid="{00000000-0005-0000-0000-0000BD000000}"/>
    <cellStyle name="20% - Accent3 2 3 2" xfId="583" xr:uid="{00000000-0005-0000-0000-0000BE000000}"/>
    <cellStyle name="20% - Accent3 2 3 2 2" xfId="1611" xr:uid="{00000000-0005-0000-0000-0000BF000000}"/>
    <cellStyle name="20% - Accent3 2 3 3" xfId="1300" xr:uid="{00000000-0005-0000-0000-0000C0000000}"/>
    <cellStyle name="20% - Accent3 2 4" xfId="285" xr:uid="{00000000-0005-0000-0000-0000C1000000}"/>
    <cellStyle name="20% - Accent3 2 4 2" xfId="681" xr:uid="{00000000-0005-0000-0000-0000C2000000}"/>
    <cellStyle name="20% - Accent3 2 4 2 2" xfId="1709" xr:uid="{00000000-0005-0000-0000-0000C3000000}"/>
    <cellStyle name="20% - Accent3 2 4 3" xfId="1402" xr:uid="{00000000-0005-0000-0000-0000C4000000}"/>
    <cellStyle name="20% - Accent3 2 5" xfId="920" xr:uid="{00000000-0005-0000-0000-0000C5000000}"/>
    <cellStyle name="20% - Accent3 2 5 2" xfId="1848" xr:uid="{00000000-0005-0000-0000-0000C6000000}"/>
    <cellStyle name="20% - Accent3 2 6" xfId="482" xr:uid="{00000000-0005-0000-0000-0000C7000000}"/>
    <cellStyle name="20% - Accent3 2 6 2" xfId="1510" xr:uid="{00000000-0005-0000-0000-0000C8000000}"/>
    <cellStyle name="20% - Accent3 2 7" xfId="1199" xr:uid="{00000000-0005-0000-0000-0000C9000000}"/>
    <cellStyle name="20% - Accent3 2_GBRNRS" xfId="358" xr:uid="{00000000-0005-0000-0000-0000CA000000}"/>
    <cellStyle name="20% - Accent3 20" xfId="2196" xr:uid="{00000000-0005-0000-0000-0000CB000000}"/>
    <cellStyle name="20% - Accent3 21" xfId="2218" xr:uid="{928D7026-8E19-4AF5-A0BC-8CC94C858AA5}"/>
    <cellStyle name="20% - Accent3 22" xfId="2236" xr:uid="{E137B4BE-D8F0-454D-821D-AB65C4150EF1}"/>
    <cellStyle name="20% - Accent3 23" xfId="2234" xr:uid="{DFAD9643-7738-4D76-8EB5-B0BB4287CDA0}"/>
    <cellStyle name="20% - Accent3 24" xfId="2242" xr:uid="{B993E34A-F1D5-4D22-A5AD-155E052588FF}"/>
    <cellStyle name="20% - Accent3 25" xfId="2275" xr:uid="{B8117A60-3803-4241-A1B2-0698CEBCCFE5}"/>
    <cellStyle name="20% - Accent3 26" xfId="2289" xr:uid="{79BACB1E-4B5D-4EC0-972C-6432B1A8B4C6}"/>
    <cellStyle name="20% - Accent3 3" xfId="98" xr:uid="{00000000-0005-0000-0000-0000CC000000}"/>
    <cellStyle name="20% - Accent3 3 2" xfId="199" xr:uid="{00000000-0005-0000-0000-0000CD000000}"/>
    <cellStyle name="20% - Accent3 3 2 2" xfId="599" xr:uid="{00000000-0005-0000-0000-0000CE000000}"/>
    <cellStyle name="20% - Accent3 3 2 2 2" xfId="1627" xr:uid="{00000000-0005-0000-0000-0000CF000000}"/>
    <cellStyle name="20% - Accent3 3 2 3" xfId="1316" xr:uid="{00000000-0005-0000-0000-0000D0000000}"/>
    <cellStyle name="20% - Accent3 3 3" xfId="301" xr:uid="{00000000-0005-0000-0000-0000D1000000}"/>
    <cellStyle name="20% - Accent3 3 3 2" xfId="697" xr:uid="{00000000-0005-0000-0000-0000D2000000}"/>
    <cellStyle name="20% - Accent3 3 3 2 2" xfId="1725" xr:uid="{00000000-0005-0000-0000-0000D3000000}"/>
    <cellStyle name="20% - Accent3 3 3 3" xfId="1418" xr:uid="{00000000-0005-0000-0000-0000D4000000}"/>
    <cellStyle name="20% - Accent3 3 4" xfId="936" xr:uid="{00000000-0005-0000-0000-0000D5000000}"/>
    <cellStyle name="20% - Accent3 3 4 2" xfId="1864" xr:uid="{00000000-0005-0000-0000-0000D6000000}"/>
    <cellStyle name="20% - Accent3 3 5" xfId="498" xr:uid="{00000000-0005-0000-0000-0000D7000000}"/>
    <cellStyle name="20% - Accent3 3 5 2" xfId="1526" xr:uid="{00000000-0005-0000-0000-0000D8000000}"/>
    <cellStyle name="20% - Accent3 3 6" xfId="1215" xr:uid="{00000000-0005-0000-0000-0000D9000000}"/>
    <cellStyle name="20% - Accent3 3_GBRNRS" xfId="360" xr:uid="{00000000-0005-0000-0000-0000DA000000}"/>
    <cellStyle name="20% - Accent3 4" xfId="151" xr:uid="{00000000-0005-0000-0000-0000DB000000}"/>
    <cellStyle name="20% - Accent3 4 2" xfId="752" xr:uid="{00000000-0005-0000-0000-0000DC000000}"/>
    <cellStyle name="20% - Accent3 4 2 2" xfId="1780" xr:uid="{00000000-0005-0000-0000-0000DD000000}"/>
    <cellStyle name="20% - Accent3 4 3" xfId="551" xr:uid="{00000000-0005-0000-0000-0000DE000000}"/>
    <cellStyle name="20% - Accent3 4 3 2" xfId="1579" xr:uid="{00000000-0005-0000-0000-0000DF000000}"/>
    <cellStyle name="20% - Accent3 4 4" xfId="1268" xr:uid="{00000000-0005-0000-0000-0000E0000000}"/>
    <cellStyle name="20% - Accent3 5" xfId="253" xr:uid="{00000000-0005-0000-0000-0000E1000000}"/>
    <cellStyle name="20% - Accent3 5 2" xfId="652" xr:uid="{00000000-0005-0000-0000-0000E2000000}"/>
    <cellStyle name="20% - Accent3 5 2 2" xfId="1680" xr:uid="{00000000-0005-0000-0000-0000E3000000}"/>
    <cellStyle name="20% - Accent3 5 3" xfId="1370" xr:uid="{00000000-0005-0000-0000-0000E4000000}"/>
    <cellStyle name="20% - Accent3 6" xfId="888" xr:uid="{00000000-0005-0000-0000-0000E5000000}"/>
    <cellStyle name="20% - Accent3 6 2" xfId="1816" xr:uid="{00000000-0005-0000-0000-0000E6000000}"/>
    <cellStyle name="20% - Accent3 7" xfId="443" xr:uid="{00000000-0005-0000-0000-0000E7000000}"/>
    <cellStyle name="20% - Accent3 7 2" xfId="1478" xr:uid="{00000000-0005-0000-0000-0000E8000000}"/>
    <cellStyle name="20% - Accent3 8" xfId="1008" xr:uid="{00000000-0005-0000-0000-0000E9000000}"/>
    <cellStyle name="20% - Accent3 8 2" xfId="1935" xr:uid="{00000000-0005-0000-0000-0000EA000000}"/>
    <cellStyle name="20% - Accent3 9" xfId="1021" xr:uid="{00000000-0005-0000-0000-0000EB000000}"/>
    <cellStyle name="20% - Accent3 9 2" xfId="1948" xr:uid="{00000000-0005-0000-0000-0000EC000000}"/>
    <cellStyle name="20% - Accent4" xfId="33" builtinId="42" customBuiltin="1"/>
    <cellStyle name="20% - Accent4 10" xfId="1036" xr:uid="{00000000-0005-0000-0000-0000EE000000}"/>
    <cellStyle name="20% - Accent4 10 2" xfId="1963" xr:uid="{00000000-0005-0000-0000-0000EF000000}"/>
    <cellStyle name="20% - Accent4 11" xfId="1074" xr:uid="{00000000-0005-0000-0000-0000F0000000}"/>
    <cellStyle name="20% - Accent4 11 2" xfId="2001" xr:uid="{00000000-0005-0000-0000-0000F1000000}"/>
    <cellStyle name="20% - Accent4 12" xfId="1121" xr:uid="{00000000-0005-0000-0000-0000F2000000}"/>
    <cellStyle name="20% - Accent4 12 2" xfId="2048" xr:uid="{00000000-0005-0000-0000-0000F3000000}"/>
    <cellStyle name="20% - Accent4 13" xfId="1150" xr:uid="{00000000-0005-0000-0000-0000F4000000}"/>
    <cellStyle name="20% - Accent4 13 2" xfId="2077" xr:uid="{00000000-0005-0000-0000-0000F5000000}"/>
    <cellStyle name="20% - Accent4 14" xfId="1167" xr:uid="{00000000-0005-0000-0000-0000F6000000}"/>
    <cellStyle name="20% - Accent4 15" xfId="2098" xr:uid="{00000000-0005-0000-0000-0000F7000000}"/>
    <cellStyle name="20% - Accent4 16" xfId="2113" xr:uid="{00000000-0005-0000-0000-0000F8000000}"/>
    <cellStyle name="20% - Accent4 17" xfId="2149" xr:uid="{00000000-0005-0000-0000-0000F9000000}"/>
    <cellStyle name="20% - Accent4 18" xfId="2170" xr:uid="{00000000-0005-0000-0000-0000FA000000}"/>
    <cellStyle name="20% - Accent4 19" xfId="2184" xr:uid="{00000000-0005-0000-0000-0000FB000000}"/>
    <cellStyle name="20% - Accent4 2" xfId="84" xr:uid="{00000000-0005-0000-0000-0000FC000000}"/>
    <cellStyle name="20% - Accent4 2 2" xfId="132" xr:uid="{00000000-0005-0000-0000-0000FD000000}"/>
    <cellStyle name="20% - Accent4 2 2 2" xfId="233" xr:uid="{00000000-0005-0000-0000-0000FE000000}"/>
    <cellStyle name="20% - Accent4 2 2 2 2" xfId="633" xr:uid="{00000000-0005-0000-0000-0000FF000000}"/>
    <cellStyle name="20% - Accent4 2 2 2 2 2" xfId="1661" xr:uid="{00000000-0005-0000-0000-000000010000}"/>
    <cellStyle name="20% - Accent4 2 2 2 3" xfId="1350" xr:uid="{00000000-0005-0000-0000-000001010000}"/>
    <cellStyle name="20% - Accent4 2 2 3" xfId="335" xr:uid="{00000000-0005-0000-0000-000002010000}"/>
    <cellStyle name="20% - Accent4 2 2 3 2" xfId="731" xr:uid="{00000000-0005-0000-0000-000003010000}"/>
    <cellStyle name="20% - Accent4 2 2 3 2 2" xfId="1759" xr:uid="{00000000-0005-0000-0000-000004010000}"/>
    <cellStyle name="20% - Accent4 2 2 3 3" xfId="1452" xr:uid="{00000000-0005-0000-0000-000005010000}"/>
    <cellStyle name="20% - Accent4 2 2 4" xfId="970" xr:uid="{00000000-0005-0000-0000-000006010000}"/>
    <cellStyle name="20% - Accent4 2 2 4 2" xfId="1898" xr:uid="{00000000-0005-0000-0000-000007010000}"/>
    <cellStyle name="20% - Accent4 2 2 5" xfId="532" xr:uid="{00000000-0005-0000-0000-000008010000}"/>
    <cellStyle name="20% - Accent4 2 2 5 2" xfId="1560" xr:uid="{00000000-0005-0000-0000-000009010000}"/>
    <cellStyle name="20% - Accent4 2 2 6" xfId="1249" xr:uid="{00000000-0005-0000-0000-00000A010000}"/>
    <cellStyle name="20% - Accent4 2 2_GBRNRS" xfId="362" xr:uid="{00000000-0005-0000-0000-00000B010000}"/>
    <cellStyle name="20% - Accent4 2 3" xfId="185" xr:uid="{00000000-0005-0000-0000-00000C010000}"/>
    <cellStyle name="20% - Accent4 2 3 2" xfId="585" xr:uid="{00000000-0005-0000-0000-00000D010000}"/>
    <cellStyle name="20% - Accent4 2 3 2 2" xfId="1613" xr:uid="{00000000-0005-0000-0000-00000E010000}"/>
    <cellStyle name="20% - Accent4 2 3 3" xfId="1302" xr:uid="{00000000-0005-0000-0000-00000F010000}"/>
    <cellStyle name="20% - Accent4 2 4" xfId="287" xr:uid="{00000000-0005-0000-0000-000010010000}"/>
    <cellStyle name="20% - Accent4 2 4 2" xfId="683" xr:uid="{00000000-0005-0000-0000-000011010000}"/>
    <cellStyle name="20% - Accent4 2 4 2 2" xfId="1711" xr:uid="{00000000-0005-0000-0000-000012010000}"/>
    <cellStyle name="20% - Accent4 2 4 3" xfId="1404" xr:uid="{00000000-0005-0000-0000-000013010000}"/>
    <cellStyle name="20% - Accent4 2 5" xfId="922" xr:uid="{00000000-0005-0000-0000-000014010000}"/>
    <cellStyle name="20% - Accent4 2 5 2" xfId="1850" xr:uid="{00000000-0005-0000-0000-000015010000}"/>
    <cellStyle name="20% - Accent4 2 6" xfId="484" xr:uid="{00000000-0005-0000-0000-000016010000}"/>
    <cellStyle name="20% - Accent4 2 6 2" xfId="1512" xr:uid="{00000000-0005-0000-0000-000017010000}"/>
    <cellStyle name="20% - Accent4 2 7" xfId="1201" xr:uid="{00000000-0005-0000-0000-000018010000}"/>
    <cellStyle name="20% - Accent4 2_GBRNRS" xfId="361" xr:uid="{00000000-0005-0000-0000-000019010000}"/>
    <cellStyle name="20% - Accent4 20" xfId="2198" xr:uid="{00000000-0005-0000-0000-00001A010000}"/>
    <cellStyle name="20% - Accent4 21" xfId="2221" xr:uid="{C1A835D5-621E-4429-802A-663941A2BEF9}"/>
    <cellStyle name="20% - Accent4 22" xfId="2240" xr:uid="{9218B5FF-FA47-4A44-8BEB-4BEF7D63EBD8}"/>
    <cellStyle name="20% - Accent4 23" xfId="2250" xr:uid="{81C0B286-97A4-4EE9-A881-35CDEFD5A751}"/>
    <cellStyle name="20% - Accent4 24" xfId="2258" xr:uid="{59ACA1F0-DDE8-4AB6-9E58-E2DFF1DAEE52}"/>
    <cellStyle name="20% - Accent4 25" xfId="2278" xr:uid="{7E76C1CD-AE37-4BCE-AB1D-4208F94DF0B2}"/>
    <cellStyle name="20% - Accent4 26" xfId="2291" xr:uid="{E8122FA2-915A-4717-B5B9-95CD36ECAB68}"/>
    <cellStyle name="20% - Accent4 3" xfId="100" xr:uid="{00000000-0005-0000-0000-00001B010000}"/>
    <cellStyle name="20% - Accent4 3 2" xfId="201" xr:uid="{00000000-0005-0000-0000-00001C010000}"/>
    <cellStyle name="20% - Accent4 3 2 2" xfId="601" xr:uid="{00000000-0005-0000-0000-00001D010000}"/>
    <cellStyle name="20% - Accent4 3 2 2 2" xfId="1629" xr:uid="{00000000-0005-0000-0000-00001E010000}"/>
    <cellStyle name="20% - Accent4 3 2 3" xfId="1318" xr:uid="{00000000-0005-0000-0000-00001F010000}"/>
    <cellStyle name="20% - Accent4 3 3" xfId="303" xr:uid="{00000000-0005-0000-0000-000020010000}"/>
    <cellStyle name="20% - Accent4 3 3 2" xfId="699" xr:uid="{00000000-0005-0000-0000-000021010000}"/>
    <cellStyle name="20% - Accent4 3 3 2 2" xfId="1727" xr:uid="{00000000-0005-0000-0000-000022010000}"/>
    <cellStyle name="20% - Accent4 3 3 3" xfId="1420" xr:uid="{00000000-0005-0000-0000-000023010000}"/>
    <cellStyle name="20% - Accent4 3 4" xfId="938" xr:uid="{00000000-0005-0000-0000-000024010000}"/>
    <cellStyle name="20% - Accent4 3 4 2" xfId="1866" xr:uid="{00000000-0005-0000-0000-000025010000}"/>
    <cellStyle name="20% - Accent4 3 5" xfId="500" xr:uid="{00000000-0005-0000-0000-000026010000}"/>
    <cellStyle name="20% - Accent4 3 5 2" xfId="1528" xr:uid="{00000000-0005-0000-0000-000027010000}"/>
    <cellStyle name="20% - Accent4 3 6" xfId="1217" xr:uid="{00000000-0005-0000-0000-000028010000}"/>
    <cellStyle name="20% - Accent4 3_GBRNRS" xfId="363" xr:uid="{00000000-0005-0000-0000-000029010000}"/>
    <cellStyle name="20% - Accent4 4" xfId="153" xr:uid="{00000000-0005-0000-0000-00002A010000}"/>
    <cellStyle name="20% - Accent4 4 2" xfId="754" xr:uid="{00000000-0005-0000-0000-00002B010000}"/>
    <cellStyle name="20% - Accent4 4 2 2" xfId="1782" xr:uid="{00000000-0005-0000-0000-00002C010000}"/>
    <cellStyle name="20% - Accent4 4 3" xfId="553" xr:uid="{00000000-0005-0000-0000-00002D010000}"/>
    <cellStyle name="20% - Accent4 4 3 2" xfId="1581" xr:uid="{00000000-0005-0000-0000-00002E010000}"/>
    <cellStyle name="20% - Accent4 4 4" xfId="1270" xr:uid="{00000000-0005-0000-0000-00002F010000}"/>
    <cellStyle name="20% - Accent4 5" xfId="255" xr:uid="{00000000-0005-0000-0000-000030010000}"/>
    <cellStyle name="20% - Accent4 5 2" xfId="654" xr:uid="{00000000-0005-0000-0000-000031010000}"/>
    <cellStyle name="20% - Accent4 5 2 2" xfId="1682" xr:uid="{00000000-0005-0000-0000-000032010000}"/>
    <cellStyle name="20% - Accent4 5 3" xfId="1372" xr:uid="{00000000-0005-0000-0000-000033010000}"/>
    <cellStyle name="20% - Accent4 6" xfId="890" xr:uid="{00000000-0005-0000-0000-000034010000}"/>
    <cellStyle name="20% - Accent4 6 2" xfId="1818" xr:uid="{00000000-0005-0000-0000-000035010000}"/>
    <cellStyle name="20% - Accent4 7" xfId="445" xr:uid="{00000000-0005-0000-0000-000036010000}"/>
    <cellStyle name="20% - Accent4 7 2" xfId="1480" xr:uid="{00000000-0005-0000-0000-000037010000}"/>
    <cellStyle name="20% - Accent4 8" xfId="1011" xr:uid="{00000000-0005-0000-0000-000038010000}"/>
    <cellStyle name="20% - Accent4 8 2" xfId="1938" xr:uid="{00000000-0005-0000-0000-000039010000}"/>
    <cellStyle name="20% - Accent4 9" xfId="1024" xr:uid="{00000000-0005-0000-0000-00003A010000}"/>
    <cellStyle name="20% - Accent4 9 2" xfId="1951" xr:uid="{00000000-0005-0000-0000-00003B010000}"/>
    <cellStyle name="20% - Accent5" xfId="37" builtinId="46" customBuiltin="1"/>
    <cellStyle name="20% - Accent5 10" xfId="1039" xr:uid="{00000000-0005-0000-0000-00003D010000}"/>
    <cellStyle name="20% - Accent5 10 2" xfId="1966" xr:uid="{00000000-0005-0000-0000-00003E010000}"/>
    <cellStyle name="20% - Accent5 11" xfId="1077" xr:uid="{00000000-0005-0000-0000-00003F010000}"/>
    <cellStyle name="20% - Accent5 11 2" xfId="2004" xr:uid="{00000000-0005-0000-0000-000040010000}"/>
    <cellStyle name="20% - Accent5 12" xfId="1124" xr:uid="{00000000-0005-0000-0000-000041010000}"/>
    <cellStyle name="20% - Accent5 12 2" xfId="2051" xr:uid="{00000000-0005-0000-0000-000042010000}"/>
    <cellStyle name="20% - Accent5 13" xfId="1153" xr:uid="{00000000-0005-0000-0000-000043010000}"/>
    <cellStyle name="20% - Accent5 13 2" xfId="2080" xr:uid="{00000000-0005-0000-0000-000044010000}"/>
    <cellStyle name="20% - Accent5 14" xfId="1169" xr:uid="{00000000-0005-0000-0000-000045010000}"/>
    <cellStyle name="20% - Accent5 15" xfId="2100" xr:uid="{00000000-0005-0000-0000-000046010000}"/>
    <cellStyle name="20% - Accent5 16" xfId="2115" xr:uid="{00000000-0005-0000-0000-000047010000}"/>
    <cellStyle name="20% - Accent5 17" xfId="2153" xr:uid="{00000000-0005-0000-0000-000048010000}"/>
    <cellStyle name="20% - Accent5 18" xfId="2172" xr:uid="{00000000-0005-0000-0000-000049010000}"/>
    <cellStyle name="20% - Accent5 19" xfId="2186" xr:uid="{00000000-0005-0000-0000-00004A010000}"/>
    <cellStyle name="20% - Accent5 2" xfId="86" xr:uid="{00000000-0005-0000-0000-00004B010000}"/>
    <cellStyle name="20% - Accent5 2 2" xfId="134" xr:uid="{00000000-0005-0000-0000-00004C010000}"/>
    <cellStyle name="20% - Accent5 2 2 2" xfId="235" xr:uid="{00000000-0005-0000-0000-00004D010000}"/>
    <cellStyle name="20% - Accent5 2 2 2 2" xfId="635" xr:uid="{00000000-0005-0000-0000-00004E010000}"/>
    <cellStyle name="20% - Accent5 2 2 2 2 2" xfId="1663" xr:uid="{00000000-0005-0000-0000-00004F010000}"/>
    <cellStyle name="20% - Accent5 2 2 2 3" xfId="1352" xr:uid="{00000000-0005-0000-0000-000050010000}"/>
    <cellStyle name="20% - Accent5 2 2 3" xfId="337" xr:uid="{00000000-0005-0000-0000-000051010000}"/>
    <cellStyle name="20% - Accent5 2 2 3 2" xfId="733" xr:uid="{00000000-0005-0000-0000-000052010000}"/>
    <cellStyle name="20% - Accent5 2 2 3 2 2" xfId="1761" xr:uid="{00000000-0005-0000-0000-000053010000}"/>
    <cellStyle name="20% - Accent5 2 2 3 3" xfId="1454" xr:uid="{00000000-0005-0000-0000-000054010000}"/>
    <cellStyle name="20% - Accent5 2 2 4" xfId="972" xr:uid="{00000000-0005-0000-0000-000055010000}"/>
    <cellStyle name="20% - Accent5 2 2 4 2" xfId="1900" xr:uid="{00000000-0005-0000-0000-000056010000}"/>
    <cellStyle name="20% - Accent5 2 2 5" xfId="534" xr:uid="{00000000-0005-0000-0000-000057010000}"/>
    <cellStyle name="20% - Accent5 2 2 5 2" xfId="1562" xr:uid="{00000000-0005-0000-0000-000058010000}"/>
    <cellStyle name="20% - Accent5 2 2 6" xfId="1251" xr:uid="{00000000-0005-0000-0000-000059010000}"/>
    <cellStyle name="20% - Accent5 2 2_GBRNRS" xfId="365" xr:uid="{00000000-0005-0000-0000-00005A010000}"/>
    <cellStyle name="20% - Accent5 2 3" xfId="187" xr:uid="{00000000-0005-0000-0000-00005B010000}"/>
    <cellStyle name="20% - Accent5 2 3 2" xfId="587" xr:uid="{00000000-0005-0000-0000-00005C010000}"/>
    <cellStyle name="20% - Accent5 2 3 2 2" xfId="1615" xr:uid="{00000000-0005-0000-0000-00005D010000}"/>
    <cellStyle name="20% - Accent5 2 3 3" xfId="1304" xr:uid="{00000000-0005-0000-0000-00005E010000}"/>
    <cellStyle name="20% - Accent5 2 4" xfId="289" xr:uid="{00000000-0005-0000-0000-00005F010000}"/>
    <cellStyle name="20% - Accent5 2 4 2" xfId="685" xr:uid="{00000000-0005-0000-0000-000060010000}"/>
    <cellStyle name="20% - Accent5 2 4 2 2" xfId="1713" xr:uid="{00000000-0005-0000-0000-000061010000}"/>
    <cellStyle name="20% - Accent5 2 4 3" xfId="1406" xr:uid="{00000000-0005-0000-0000-000062010000}"/>
    <cellStyle name="20% - Accent5 2 5" xfId="924" xr:uid="{00000000-0005-0000-0000-000063010000}"/>
    <cellStyle name="20% - Accent5 2 5 2" xfId="1852" xr:uid="{00000000-0005-0000-0000-000064010000}"/>
    <cellStyle name="20% - Accent5 2 6" xfId="486" xr:uid="{00000000-0005-0000-0000-000065010000}"/>
    <cellStyle name="20% - Accent5 2 6 2" xfId="1514" xr:uid="{00000000-0005-0000-0000-000066010000}"/>
    <cellStyle name="20% - Accent5 2 7" xfId="1203" xr:uid="{00000000-0005-0000-0000-000067010000}"/>
    <cellStyle name="20% - Accent5 2_GBRNRS" xfId="364" xr:uid="{00000000-0005-0000-0000-000068010000}"/>
    <cellStyle name="20% - Accent5 20" xfId="2200" xr:uid="{00000000-0005-0000-0000-000069010000}"/>
    <cellStyle name="20% - Accent5 21" xfId="2224" xr:uid="{B393DDBA-558D-4AFF-911B-E9DEC548B320}"/>
    <cellStyle name="20% - Accent5 22" xfId="2243" xr:uid="{317607F8-FC4C-4DB8-9DD3-8650CF8DE74D}"/>
    <cellStyle name="20% - Accent5 23" xfId="2252" xr:uid="{2FD129FC-0545-45CB-9345-B3F9C613D550}"/>
    <cellStyle name="20% - Accent5 24" xfId="2260" xr:uid="{4ED13FDD-31FC-40C6-820F-66C3645BDEBC}"/>
    <cellStyle name="20% - Accent5 25" xfId="2281" xr:uid="{6F56ED80-42CE-4CCF-82EE-B7DEA7104993}"/>
    <cellStyle name="20% - Accent5 26" xfId="2293" xr:uid="{6686F2AF-9D84-4036-9B22-16390B233713}"/>
    <cellStyle name="20% - Accent5 3" xfId="102" xr:uid="{00000000-0005-0000-0000-00006A010000}"/>
    <cellStyle name="20% - Accent5 3 2" xfId="203" xr:uid="{00000000-0005-0000-0000-00006B010000}"/>
    <cellStyle name="20% - Accent5 3 2 2" xfId="603" xr:uid="{00000000-0005-0000-0000-00006C010000}"/>
    <cellStyle name="20% - Accent5 3 2 2 2" xfId="1631" xr:uid="{00000000-0005-0000-0000-00006D010000}"/>
    <cellStyle name="20% - Accent5 3 2 3" xfId="1320" xr:uid="{00000000-0005-0000-0000-00006E010000}"/>
    <cellStyle name="20% - Accent5 3 3" xfId="305" xr:uid="{00000000-0005-0000-0000-00006F010000}"/>
    <cellStyle name="20% - Accent5 3 3 2" xfId="701" xr:uid="{00000000-0005-0000-0000-000070010000}"/>
    <cellStyle name="20% - Accent5 3 3 2 2" xfId="1729" xr:uid="{00000000-0005-0000-0000-000071010000}"/>
    <cellStyle name="20% - Accent5 3 3 3" xfId="1422" xr:uid="{00000000-0005-0000-0000-000072010000}"/>
    <cellStyle name="20% - Accent5 3 4" xfId="940" xr:uid="{00000000-0005-0000-0000-000073010000}"/>
    <cellStyle name="20% - Accent5 3 4 2" xfId="1868" xr:uid="{00000000-0005-0000-0000-000074010000}"/>
    <cellStyle name="20% - Accent5 3 5" xfId="502" xr:uid="{00000000-0005-0000-0000-000075010000}"/>
    <cellStyle name="20% - Accent5 3 5 2" xfId="1530" xr:uid="{00000000-0005-0000-0000-000076010000}"/>
    <cellStyle name="20% - Accent5 3 6" xfId="1219" xr:uid="{00000000-0005-0000-0000-000077010000}"/>
    <cellStyle name="20% - Accent5 3_GBRNRS" xfId="366" xr:uid="{00000000-0005-0000-0000-000078010000}"/>
    <cellStyle name="20% - Accent5 4" xfId="155" xr:uid="{00000000-0005-0000-0000-000079010000}"/>
    <cellStyle name="20% - Accent5 4 2" xfId="756" xr:uid="{00000000-0005-0000-0000-00007A010000}"/>
    <cellStyle name="20% - Accent5 4 2 2" xfId="1784" xr:uid="{00000000-0005-0000-0000-00007B010000}"/>
    <cellStyle name="20% - Accent5 4 3" xfId="555" xr:uid="{00000000-0005-0000-0000-00007C010000}"/>
    <cellStyle name="20% - Accent5 4 3 2" xfId="1583" xr:uid="{00000000-0005-0000-0000-00007D010000}"/>
    <cellStyle name="20% - Accent5 4 4" xfId="1272" xr:uid="{00000000-0005-0000-0000-00007E010000}"/>
    <cellStyle name="20% - Accent5 5" xfId="257" xr:uid="{00000000-0005-0000-0000-00007F010000}"/>
    <cellStyle name="20% - Accent5 5 2" xfId="656" xr:uid="{00000000-0005-0000-0000-000080010000}"/>
    <cellStyle name="20% - Accent5 5 2 2" xfId="1684" xr:uid="{00000000-0005-0000-0000-000081010000}"/>
    <cellStyle name="20% - Accent5 5 3" xfId="1374" xr:uid="{00000000-0005-0000-0000-000082010000}"/>
    <cellStyle name="20% - Accent5 6" xfId="892" xr:uid="{00000000-0005-0000-0000-000083010000}"/>
    <cellStyle name="20% - Accent5 6 2" xfId="1820" xr:uid="{00000000-0005-0000-0000-000084010000}"/>
    <cellStyle name="20% - Accent5 7" xfId="447" xr:uid="{00000000-0005-0000-0000-000085010000}"/>
    <cellStyle name="20% - Accent5 7 2" xfId="1482" xr:uid="{00000000-0005-0000-0000-000086010000}"/>
    <cellStyle name="20% - Accent5 8" xfId="1015" xr:uid="{00000000-0005-0000-0000-000087010000}"/>
    <cellStyle name="20% - Accent5 8 2" xfId="1942" xr:uid="{00000000-0005-0000-0000-000088010000}"/>
    <cellStyle name="20% - Accent5 9" xfId="1028" xr:uid="{00000000-0005-0000-0000-000089010000}"/>
    <cellStyle name="20% - Accent5 9 2" xfId="1955" xr:uid="{00000000-0005-0000-0000-00008A010000}"/>
    <cellStyle name="20% - Accent6" xfId="41" builtinId="50" customBuiltin="1"/>
    <cellStyle name="20% - Accent6 10" xfId="1042" xr:uid="{00000000-0005-0000-0000-00008C010000}"/>
    <cellStyle name="20% - Accent6 10 2" xfId="1969" xr:uid="{00000000-0005-0000-0000-00008D010000}"/>
    <cellStyle name="20% - Accent6 11" xfId="1081" xr:uid="{00000000-0005-0000-0000-00008E010000}"/>
    <cellStyle name="20% - Accent6 11 2" xfId="2008" xr:uid="{00000000-0005-0000-0000-00008F010000}"/>
    <cellStyle name="20% - Accent6 12" xfId="1128" xr:uid="{00000000-0005-0000-0000-000090010000}"/>
    <cellStyle name="20% - Accent6 12 2" xfId="2055" xr:uid="{00000000-0005-0000-0000-000091010000}"/>
    <cellStyle name="20% - Accent6 13" xfId="1156" xr:uid="{00000000-0005-0000-0000-000092010000}"/>
    <cellStyle name="20% - Accent6 13 2" xfId="2083" xr:uid="{00000000-0005-0000-0000-000093010000}"/>
    <cellStyle name="20% - Accent6 14" xfId="1171" xr:uid="{00000000-0005-0000-0000-000094010000}"/>
    <cellStyle name="20% - Accent6 15" xfId="2102" xr:uid="{00000000-0005-0000-0000-000095010000}"/>
    <cellStyle name="20% - Accent6 16" xfId="2117" xr:uid="{00000000-0005-0000-0000-000096010000}"/>
    <cellStyle name="20% - Accent6 17" xfId="2157" xr:uid="{00000000-0005-0000-0000-000097010000}"/>
    <cellStyle name="20% - Accent6 18" xfId="2174" xr:uid="{00000000-0005-0000-0000-000098010000}"/>
    <cellStyle name="20% - Accent6 19" xfId="2188" xr:uid="{00000000-0005-0000-0000-000099010000}"/>
    <cellStyle name="20% - Accent6 2" xfId="88" xr:uid="{00000000-0005-0000-0000-00009A010000}"/>
    <cellStyle name="20% - Accent6 2 2" xfId="136" xr:uid="{00000000-0005-0000-0000-00009B010000}"/>
    <cellStyle name="20% - Accent6 2 2 2" xfId="237" xr:uid="{00000000-0005-0000-0000-00009C010000}"/>
    <cellStyle name="20% - Accent6 2 2 2 2" xfId="637" xr:uid="{00000000-0005-0000-0000-00009D010000}"/>
    <cellStyle name="20% - Accent6 2 2 2 2 2" xfId="1665" xr:uid="{00000000-0005-0000-0000-00009E010000}"/>
    <cellStyle name="20% - Accent6 2 2 2 3" xfId="1354" xr:uid="{00000000-0005-0000-0000-00009F010000}"/>
    <cellStyle name="20% - Accent6 2 2 3" xfId="339" xr:uid="{00000000-0005-0000-0000-0000A0010000}"/>
    <cellStyle name="20% - Accent6 2 2 3 2" xfId="735" xr:uid="{00000000-0005-0000-0000-0000A1010000}"/>
    <cellStyle name="20% - Accent6 2 2 3 2 2" xfId="1763" xr:uid="{00000000-0005-0000-0000-0000A2010000}"/>
    <cellStyle name="20% - Accent6 2 2 3 3" xfId="1456" xr:uid="{00000000-0005-0000-0000-0000A3010000}"/>
    <cellStyle name="20% - Accent6 2 2 4" xfId="974" xr:uid="{00000000-0005-0000-0000-0000A4010000}"/>
    <cellStyle name="20% - Accent6 2 2 4 2" xfId="1902" xr:uid="{00000000-0005-0000-0000-0000A5010000}"/>
    <cellStyle name="20% - Accent6 2 2 5" xfId="536" xr:uid="{00000000-0005-0000-0000-0000A6010000}"/>
    <cellStyle name="20% - Accent6 2 2 5 2" xfId="1564" xr:uid="{00000000-0005-0000-0000-0000A7010000}"/>
    <cellStyle name="20% - Accent6 2 2 6" xfId="1253" xr:uid="{00000000-0005-0000-0000-0000A8010000}"/>
    <cellStyle name="20% - Accent6 2 2_GBRNRS" xfId="368" xr:uid="{00000000-0005-0000-0000-0000A9010000}"/>
    <cellStyle name="20% - Accent6 2 3" xfId="189" xr:uid="{00000000-0005-0000-0000-0000AA010000}"/>
    <cellStyle name="20% - Accent6 2 3 2" xfId="589" xr:uid="{00000000-0005-0000-0000-0000AB010000}"/>
    <cellStyle name="20% - Accent6 2 3 2 2" xfId="1617" xr:uid="{00000000-0005-0000-0000-0000AC010000}"/>
    <cellStyle name="20% - Accent6 2 3 3" xfId="1306" xr:uid="{00000000-0005-0000-0000-0000AD010000}"/>
    <cellStyle name="20% - Accent6 2 4" xfId="291" xr:uid="{00000000-0005-0000-0000-0000AE010000}"/>
    <cellStyle name="20% - Accent6 2 4 2" xfId="687" xr:uid="{00000000-0005-0000-0000-0000AF010000}"/>
    <cellStyle name="20% - Accent6 2 4 2 2" xfId="1715" xr:uid="{00000000-0005-0000-0000-0000B0010000}"/>
    <cellStyle name="20% - Accent6 2 4 3" xfId="1408" xr:uid="{00000000-0005-0000-0000-0000B1010000}"/>
    <cellStyle name="20% - Accent6 2 5" xfId="926" xr:uid="{00000000-0005-0000-0000-0000B2010000}"/>
    <cellStyle name="20% - Accent6 2 5 2" xfId="1854" xr:uid="{00000000-0005-0000-0000-0000B3010000}"/>
    <cellStyle name="20% - Accent6 2 6" xfId="488" xr:uid="{00000000-0005-0000-0000-0000B4010000}"/>
    <cellStyle name="20% - Accent6 2 6 2" xfId="1516" xr:uid="{00000000-0005-0000-0000-0000B5010000}"/>
    <cellStyle name="20% - Accent6 2 7" xfId="1205" xr:uid="{00000000-0005-0000-0000-0000B6010000}"/>
    <cellStyle name="20% - Accent6 2_GBRNRS" xfId="367" xr:uid="{00000000-0005-0000-0000-0000B7010000}"/>
    <cellStyle name="20% - Accent6 20" xfId="2202" xr:uid="{00000000-0005-0000-0000-0000B8010000}"/>
    <cellStyle name="20% - Accent6 21" xfId="2227" xr:uid="{5708A1DD-81BB-49C1-AC7E-2389744855D8}"/>
    <cellStyle name="20% - Accent6 22" xfId="2246" xr:uid="{019E3E07-9C26-4AC4-8C68-28621BD6A44F}"/>
    <cellStyle name="20% - Accent6 23" xfId="2255" xr:uid="{1EAA907C-09F2-4B61-AAAD-8273CE3CDBC6}"/>
    <cellStyle name="20% - Accent6 24" xfId="2262" xr:uid="{F8F84023-540C-4C42-A54E-5784FF32C665}"/>
    <cellStyle name="20% - Accent6 25" xfId="2284" xr:uid="{3939DEA8-45BC-43FC-B9FB-5B9B62797CBC}"/>
    <cellStyle name="20% - Accent6 26" xfId="2295" xr:uid="{89B3CB48-CCD1-498A-B737-CB3C573F488B}"/>
    <cellStyle name="20% - Accent6 3" xfId="104" xr:uid="{00000000-0005-0000-0000-0000B9010000}"/>
    <cellStyle name="20% - Accent6 3 2" xfId="205" xr:uid="{00000000-0005-0000-0000-0000BA010000}"/>
    <cellStyle name="20% - Accent6 3 2 2" xfId="605" xr:uid="{00000000-0005-0000-0000-0000BB010000}"/>
    <cellStyle name="20% - Accent6 3 2 2 2" xfId="1633" xr:uid="{00000000-0005-0000-0000-0000BC010000}"/>
    <cellStyle name="20% - Accent6 3 2 3" xfId="1322" xr:uid="{00000000-0005-0000-0000-0000BD010000}"/>
    <cellStyle name="20% - Accent6 3 3" xfId="307" xr:uid="{00000000-0005-0000-0000-0000BE010000}"/>
    <cellStyle name="20% - Accent6 3 3 2" xfId="703" xr:uid="{00000000-0005-0000-0000-0000BF010000}"/>
    <cellStyle name="20% - Accent6 3 3 2 2" xfId="1731" xr:uid="{00000000-0005-0000-0000-0000C0010000}"/>
    <cellStyle name="20% - Accent6 3 3 3" xfId="1424" xr:uid="{00000000-0005-0000-0000-0000C1010000}"/>
    <cellStyle name="20% - Accent6 3 4" xfId="942" xr:uid="{00000000-0005-0000-0000-0000C2010000}"/>
    <cellStyle name="20% - Accent6 3 4 2" xfId="1870" xr:uid="{00000000-0005-0000-0000-0000C3010000}"/>
    <cellStyle name="20% - Accent6 3 5" xfId="504" xr:uid="{00000000-0005-0000-0000-0000C4010000}"/>
    <cellStyle name="20% - Accent6 3 5 2" xfId="1532" xr:uid="{00000000-0005-0000-0000-0000C5010000}"/>
    <cellStyle name="20% - Accent6 3 6" xfId="1221" xr:uid="{00000000-0005-0000-0000-0000C6010000}"/>
    <cellStyle name="20% - Accent6 3_GBRNRS" xfId="369" xr:uid="{00000000-0005-0000-0000-0000C7010000}"/>
    <cellStyle name="20% - Accent6 4" xfId="157" xr:uid="{00000000-0005-0000-0000-0000C8010000}"/>
    <cellStyle name="20% - Accent6 4 2" xfId="758" xr:uid="{00000000-0005-0000-0000-0000C9010000}"/>
    <cellStyle name="20% - Accent6 4 2 2" xfId="1786" xr:uid="{00000000-0005-0000-0000-0000CA010000}"/>
    <cellStyle name="20% - Accent6 4 3" xfId="557" xr:uid="{00000000-0005-0000-0000-0000CB010000}"/>
    <cellStyle name="20% - Accent6 4 3 2" xfId="1585" xr:uid="{00000000-0005-0000-0000-0000CC010000}"/>
    <cellStyle name="20% - Accent6 4 4" xfId="1274" xr:uid="{00000000-0005-0000-0000-0000CD010000}"/>
    <cellStyle name="20% - Accent6 5" xfId="259" xr:uid="{00000000-0005-0000-0000-0000CE010000}"/>
    <cellStyle name="20% - Accent6 5 2" xfId="658" xr:uid="{00000000-0005-0000-0000-0000CF010000}"/>
    <cellStyle name="20% - Accent6 5 2 2" xfId="1686" xr:uid="{00000000-0005-0000-0000-0000D0010000}"/>
    <cellStyle name="20% - Accent6 5 3" xfId="1376" xr:uid="{00000000-0005-0000-0000-0000D1010000}"/>
    <cellStyle name="20% - Accent6 6" xfId="894" xr:uid="{00000000-0005-0000-0000-0000D2010000}"/>
    <cellStyle name="20% - Accent6 6 2" xfId="1822" xr:uid="{00000000-0005-0000-0000-0000D3010000}"/>
    <cellStyle name="20% - Accent6 7" xfId="449" xr:uid="{00000000-0005-0000-0000-0000D4010000}"/>
    <cellStyle name="20% - Accent6 7 2" xfId="1484" xr:uid="{00000000-0005-0000-0000-0000D5010000}"/>
    <cellStyle name="20% - Accent6 8" xfId="1018" xr:uid="{00000000-0005-0000-0000-0000D6010000}"/>
    <cellStyle name="20% - Accent6 8 2" xfId="1945" xr:uid="{00000000-0005-0000-0000-0000D7010000}"/>
    <cellStyle name="20% - Accent6 9" xfId="1032" xr:uid="{00000000-0005-0000-0000-0000D8010000}"/>
    <cellStyle name="20% - Accent6 9 2" xfId="1959" xr:uid="{00000000-0005-0000-0000-0000D9010000}"/>
    <cellStyle name="40% - Accent1" xfId="22" builtinId="31" customBuiltin="1"/>
    <cellStyle name="40% - Accent1 10" xfId="1002" xr:uid="{00000000-0005-0000-0000-0000DB010000}"/>
    <cellStyle name="40% - Accent1 10 2" xfId="1929" xr:uid="{00000000-0005-0000-0000-0000DC010000}"/>
    <cellStyle name="40% - Accent1 11" xfId="1068" xr:uid="{00000000-0005-0000-0000-0000DD010000}"/>
    <cellStyle name="40% - Accent1 11 2" xfId="1995" xr:uid="{00000000-0005-0000-0000-0000DE010000}"/>
    <cellStyle name="40% - Accent1 12" xfId="1116" xr:uid="{00000000-0005-0000-0000-0000DF010000}"/>
    <cellStyle name="40% - Accent1 12 2" xfId="2043" xr:uid="{00000000-0005-0000-0000-0000E0010000}"/>
    <cellStyle name="40% - Accent1 13" xfId="1145" xr:uid="{00000000-0005-0000-0000-0000E1010000}"/>
    <cellStyle name="40% - Accent1 13 2" xfId="2072" xr:uid="{00000000-0005-0000-0000-0000E2010000}"/>
    <cellStyle name="40% - Accent1 14" xfId="1162" xr:uid="{00000000-0005-0000-0000-0000E3010000}"/>
    <cellStyle name="40% - Accent1 15" xfId="2093" xr:uid="{00000000-0005-0000-0000-0000E4010000}"/>
    <cellStyle name="40% - Accent1 16" xfId="2108" xr:uid="{00000000-0005-0000-0000-0000E5010000}"/>
    <cellStyle name="40% - Accent1 17" xfId="2138" xr:uid="{00000000-0005-0000-0000-0000E6010000}"/>
    <cellStyle name="40% - Accent1 18" xfId="2165" xr:uid="{00000000-0005-0000-0000-0000E7010000}"/>
    <cellStyle name="40% - Accent1 19" xfId="2179" xr:uid="{00000000-0005-0000-0000-0000E8010000}"/>
    <cellStyle name="40% - Accent1 2" xfId="79" xr:uid="{00000000-0005-0000-0000-0000E9010000}"/>
    <cellStyle name="40% - Accent1 2 2" xfId="127" xr:uid="{00000000-0005-0000-0000-0000EA010000}"/>
    <cellStyle name="40% - Accent1 2 2 2" xfId="228" xr:uid="{00000000-0005-0000-0000-0000EB010000}"/>
    <cellStyle name="40% - Accent1 2 2 2 2" xfId="628" xr:uid="{00000000-0005-0000-0000-0000EC010000}"/>
    <cellStyle name="40% - Accent1 2 2 2 2 2" xfId="1656" xr:uid="{00000000-0005-0000-0000-0000ED010000}"/>
    <cellStyle name="40% - Accent1 2 2 2 3" xfId="1345" xr:uid="{00000000-0005-0000-0000-0000EE010000}"/>
    <cellStyle name="40% - Accent1 2 2 3" xfId="330" xr:uid="{00000000-0005-0000-0000-0000EF010000}"/>
    <cellStyle name="40% - Accent1 2 2 3 2" xfId="726" xr:uid="{00000000-0005-0000-0000-0000F0010000}"/>
    <cellStyle name="40% - Accent1 2 2 3 2 2" xfId="1754" xr:uid="{00000000-0005-0000-0000-0000F1010000}"/>
    <cellStyle name="40% - Accent1 2 2 3 3" xfId="1447" xr:uid="{00000000-0005-0000-0000-0000F2010000}"/>
    <cellStyle name="40% - Accent1 2 2 4" xfId="965" xr:uid="{00000000-0005-0000-0000-0000F3010000}"/>
    <cellStyle name="40% - Accent1 2 2 4 2" xfId="1893" xr:uid="{00000000-0005-0000-0000-0000F4010000}"/>
    <cellStyle name="40% - Accent1 2 2 5" xfId="527" xr:uid="{00000000-0005-0000-0000-0000F5010000}"/>
    <cellStyle name="40% - Accent1 2 2 5 2" xfId="1555" xr:uid="{00000000-0005-0000-0000-0000F6010000}"/>
    <cellStyle name="40% - Accent1 2 2 6" xfId="1244" xr:uid="{00000000-0005-0000-0000-0000F7010000}"/>
    <cellStyle name="40% - Accent1 2 2_GBRNRS" xfId="371" xr:uid="{00000000-0005-0000-0000-0000F8010000}"/>
    <cellStyle name="40% - Accent1 2 3" xfId="180" xr:uid="{00000000-0005-0000-0000-0000F9010000}"/>
    <cellStyle name="40% - Accent1 2 3 2" xfId="580" xr:uid="{00000000-0005-0000-0000-0000FA010000}"/>
    <cellStyle name="40% - Accent1 2 3 2 2" xfId="1608" xr:uid="{00000000-0005-0000-0000-0000FB010000}"/>
    <cellStyle name="40% - Accent1 2 3 3" xfId="1297" xr:uid="{00000000-0005-0000-0000-0000FC010000}"/>
    <cellStyle name="40% - Accent1 2 4" xfId="282" xr:uid="{00000000-0005-0000-0000-0000FD010000}"/>
    <cellStyle name="40% - Accent1 2 4 2" xfId="678" xr:uid="{00000000-0005-0000-0000-0000FE010000}"/>
    <cellStyle name="40% - Accent1 2 4 2 2" xfId="1706" xr:uid="{00000000-0005-0000-0000-0000FF010000}"/>
    <cellStyle name="40% - Accent1 2 4 3" xfId="1399" xr:uid="{00000000-0005-0000-0000-000000020000}"/>
    <cellStyle name="40% - Accent1 2 5" xfId="917" xr:uid="{00000000-0005-0000-0000-000001020000}"/>
    <cellStyle name="40% - Accent1 2 5 2" xfId="1845" xr:uid="{00000000-0005-0000-0000-000002020000}"/>
    <cellStyle name="40% - Accent1 2 6" xfId="479" xr:uid="{00000000-0005-0000-0000-000003020000}"/>
    <cellStyle name="40% - Accent1 2 6 2" xfId="1507" xr:uid="{00000000-0005-0000-0000-000004020000}"/>
    <cellStyle name="40% - Accent1 2 7" xfId="1196" xr:uid="{00000000-0005-0000-0000-000005020000}"/>
    <cellStyle name="40% - Accent1 2_GBRNRS" xfId="370" xr:uid="{00000000-0005-0000-0000-000006020000}"/>
    <cellStyle name="40% - Accent1 20" xfId="2193" xr:uid="{00000000-0005-0000-0000-000007020000}"/>
    <cellStyle name="40% - Accent1 21" xfId="2212" xr:uid="{604FB30F-5891-4C75-9E13-660861309EC0}"/>
    <cellStyle name="40% - Accent1 22" xfId="2210" xr:uid="{AFD60F38-89D5-443A-B255-CAA805EB0E33}"/>
    <cellStyle name="40% - Accent1 23" xfId="2235" xr:uid="{69D44AD5-DEEA-4313-A3A1-DADC3AEE541D}"/>
    <cellStyle name="40% - Accent1 24" xfId="2238" xr:uid="{23AD7B28-9A58-4582-AD5C-6EBF9F4222E7}"/>
    <cellStyle name="40% - Accent1 25" xfId="2269" xr:uid="{7B9D0EAB-7A9E-4D23-9B96-A7A4395DC404}"/>
    <cellStyle name="40% - Accent1 26" xfId="2267" xr:uid="{12ABD6CE-1A8C-4699-9FE1-93286B6A5008}"/>
    <cellStyle name="40% - Accent1 3" xfId="95" xr:uid="{00000000-0005-0000-0000-000008020000}"/>
    <cellStyle name="40% - Accent1 3 2" xfId="196" xr:uid="{00000000-0005-0000-0000-000009020000}"/>
    <cellStyle name="40% - Accent1 3 2 2" xfId="596" xr:uid="{00000000-0005-0000-0000-00000A020000}"/>
    <cellStyle name="40% - Accent1 3 2 2 2" xfId="1624" xr:uid="{00000000-0005-0000-0000-00000B020000}"/>
    <cellStyle name="40% - Accent1 3 2 3" xfId="1313" xr:uid="{00000000-0005-0000-0000-00000C020000}"/>
    <cellStyle name="40% - Accent1 3 3" xfId="298" xr:uid="{00000000-0005-0000-0000-00000D020000}"/>
    <cellStyle name="40% - Accent1 3 3 2" xfId="694" xr:uid="{00000000-0005-0000-0000-00000E020000}"/>
    <cellStyle name="40% - Accent1 3 3 2 2" xfId="1722" xr:uid="{00000000-0005-0000-0000-00000F020000}"/>
    <cellStyle name="40% - Accent1 3 3 3" xfId="1415" xr:uid="{00000000-0005-0000-0000-000010020000}"/>
    <cellStyle name="40% - Accent1 3 4" xfId="933" xr:uid="{00000000-0005-0000-0000-000011020000}"/>
    <cellStyle name="40% - Accent1 3 4 2" xfId="1861" xr:uid="{00000000-0005-0000-0000-000012020000}"/>
    <cellStyle name="40% - Accent1 3 5" xfId="495" xr:uid="{00000000-0005-0000-0000-000013020000}"/>
    <cellStyle name="40% - Accent1 3 5 2" xfId="1523" xr:uid="{00000000-0005-0000-0000-000014020000}"/>
    <cellStyle name="40% - Accent1 3 6" xfId="1212" xr:uid="{00000000-0005-0000-0000-000015020000}"/>
    <cellStyle name="40% - Accent1 3_GBRNRS" xfId="372" xr:uid="{00000000-0005-0000-0000-000016020000}"/>
    <cellStyle name="40% - Accent1 4" xfId="148" xr:uid="{00000000-0005-0000-0000-000017020000}"/>
    <cellStyle name="40% - Accent1 4 2" xfId="749" xr:uid="{00000000-0005-0000-0000-000018020000}"/>
    <cellStyle name="40% - Accent1 4 2 2" xfId="1777" xr:uid="{00000000-0005-0000-0000-000019020000}"/>
    <cellStyle name="40% - Accent1 4 3" xfId="548" xr:uid="{00000000-0005-0000-0000-00001A020000}"/>
    <cellStyle name="40% - Accent1 4 3 2" xfId="1576" xr:uid="{00000000-0005-0000-0000-00001B020000}"/>
    <cellStyle name="40% - Accent1 4 4" xfId="1265" xr:uid="{00000000-0005-0000-0000-00001C020000}"/>
    <cellStyle name="40% - Accent1 5" xfId="250" xr:uid="{00000000-0005-0000-0000-00001D020000}"/>
    <cellStyle name="40% - Accent1 5 2" xfId="649" xr:uid="{00000000-0005-0000-0000-00001E020000}"/>
    <cellStyle name="40% - Accent1 5 2 2" xfId="1677" xr:uid="{00000000-0005-0000-0000-00001F020000}"/>
    <cellStyle name="40% - Accent1 5 3" xfId="1367" xr:uid="{00000000-0005-0000-0000-000020020000}"/>
    <cellStyle name="40% - Accent1 6" xfId="885" xr:uid="{00000000-0005-0000-0000-000021020000}"/>
    <cellStyle name="40% - Accent1 6 2" xfId="1813" xr:uid="{00000000-0005-0000-0000-000022020000}"/>
    <cellStyle name="40% - Accent1 7" xfId="440" xr:uid="{00000000-0005-0000-0000-000023020000}"/>
    <cellStyle name="40% - Accent1 7 2" xfId="1475" xr:uid="{00000000-0005-0000-0000-000024020000}"/>
    <cellStyle name="40% - Accent1 8" xfId="1001" xr:uid="{00000000-0005-0000-0000-000025020000}"/>
    <cellStyle name="40% - Accent1 8 2" xfId="1928" xr:uid="{00000000-0005-0000-0000-000026020000}"/>
    <cellStyle name="40% - Accent1 9" xfId="999" xr:uid="{00000000-0005-0000-0000-000027020000}"/>
    <cellStyle name="40% - Accent1 9 2" xfId="1926" xr:uid="{00000000-0005-0000-0000-000028020000}"/>
    <cellStyle name="40% - Accent2" xfId="26" builtinId="35" customBuiltin="1"/>
    <cellStyle name="40% - Accent2 10" xfId="1030" xr:uid="{00000000-0005-0000-0000-00002A020000}"/>
    <cellStyle name="40% - Accent2 10 2" xfId="1957" xr:uid="{00000000-0005-0000-0000-00002B020000}"/>
    <cellStyle name="40% - Accent2 11" xfId="1070" xr:uid="{00000000-0005-0000-0000-00002C020000}"/>
    <cellStyle name="40% - Accent2 11 2" xfId="1997" xr:uid="{00000000-0005-0000-0000-00002D020000}"/>
    <cellStyle name="40% - Accent2 12" xfId="1118" xr:uid="{00000000-0005-0000-0000-00002E020000}"/>
    <cellStyle name="40% - Accent2 12 2" xfId="2045" xr:uid="{00000000-0005-0000-0000-00002F020000}"/>
    <cellStyle name="40% - Accent2 13" xfId="1147" xr:uid="{00000000-0005-0000-0000-000030020000}"/>
    <cellStyle name="40% - Accent2 13 2" xfId="2074" xr:uid="{00000000-0005-0000-0000-000031020000}"/>
    <cellStyle name="40% - Accent2 14" xfId="1164" xr:uid="{00000000-0005-0000-0000-000032020000}"/>
    <cellStyle name="40% - Accent2 15" xfId="2095" xr:uid="{00000000-0005-0000-0000-000033020000}"/>
    <cellStyle name="40% - Accent2 16" xfId="2110" xr:uid="{00000000-0005-0000-0000-000034020000}"/>
    <cellStyle name="40% - Accent2 17" xfId="2142" xr:uid="{00000000-0005-0000-0000-000035020000}"/>
    <cellStyle name="40% - Accent2 18" xfId="2167" xr:uid="{00000000-0005-0000-0000-000036020000}"/>
    <cellStyle name="40% - Accent2 19" xfId="2181" xr:uid="{00000000-0005-0000-0000-000037020000}"/>
    <cellStyle name="40% - Accent2 2" xfId="81" xr:uid="{00000000-0005-0000-0000-000038020000}"/>
    <cellStyle name="40% - Accent2 2 2" xfId="129" xr:uid="{00000000-0005-0000-0000-000039020000}"/>
    <cellStyle name="40% - Accent2 2 2 2" xfId="230" xr:uid="{00000000-0005-0000-0000-00003A020000}"/>
    <cellStyle name="40% - Accent2 2 2 2 2" xfId="630" xr:uid="{00000000-0005-0000-0000-00003B020000}"/>
    <cellStyle name="40% - Accent2 2 2 2 2 2" xfId="1658" xr:uid="{00000000-0005-0000-0000-00003C020000}"/>
    <cellStyle name="40% - Accent2 2 2 2 3" xfId="1347" xr:uid="{00000000-0005-0000-0000-00003D020000}"/>
    <cellStyle name="40% - Accent2 2 2 3" xfId="332" xr:uid="{00000000-0005-0000-0000-00003E020000}"/>
    <cellStyle name="40% - Accent2 2 2 3 2" xfId="728" xr:uid="{00000000-0005-0000-0000-00003F020000}"/>
    <cellStyle name="40% - Accent2 2 2 3 2 2" xfId="1756" xr:uid="{00000000-0005-0000-0000-000040020000}"/>
    <cellStyle name="40% - Accent2 2 2 3 3" xfId="1449" xr:uid="{00000000-0005-0000-0000-000041020000}"/>
    <cellStyle name="40% - Accent2 2 2 4" xfId="967" xr:uid="{00000000-0005-0000-0000-000042020000}"/>
    <cellStyle name="40% - Accent2 2 2 4 2" xfId="1895" xr:uid="{00000000-0005-0000-0000-000043020000}"/>
    <cellStyle name="40% - Accent2 2 2 5" xfId="529" xr:uid="{00000000-0005-0000-0000-000044020000}"/>
    <cellStyle name="40% - Accent2 2 2 5 2" xfId="1557" xr:uid="{00000000-0005-0000-0000-000045020000}"/>
    <cellStyle name="40% - Accent2 2 2 6" xfId="1246" xr:uid="{00000000-0005-0000-0000-000046020000}"/>
    <cellStyle name="40% - Accent2 2 2_GBRNRS" xfId="374" xr:uid="{00000000-0005-0000-0000-000047020000}"/>
    <cellStyle name="40% - Accent2 2 3" xfId="182" xr:uid="{00000000-0005-0000-0000-000048020000}"/>
    <cellStyle name="40% - Accent2 2 3 2" xfId="582" xr:uid="{00000000-0005-0000-0000-000049020000}"/>
    <cellStyle name="40% - Accent2 2 3 2 2" xfId="1610" xr:uid="{00000000-0005-0000-0000-00004A020000}"/>
    <cellStyle name="40% - Accent2 2 3 3" xfId="1299" xr:uid="{00000000-0005-0000-0000-00004B020000}"/>
    <cellStyle name="40% - Accent2 2 4" xfId="284" xr:uid="{00000000-0005-0000-0000-00004C020000}"/>
    <cellStyle name="40% - Accent2 2 4 2" xfId="680" xr:uid="{00000000-0005-0000-0000-00004D020000}"/>
    <cellStyle name="40% - Accent2 2 4 2 2" xfId="1708" xr:uid="{00000000-0005-0000-0000-00004E020000}"/>
    <cellStyle name="40% - Accent2 2 4 3" xfId="1401" xr:uid="{00000000-0005-0000-0000-00004F020000}"/>
    <cellStyle name="40% - Accent2 2 5" xfId="919" xr:uid="{00000000-0005-0000-0000-000050020000}"/>
    <cellStyle name="40% - Accent2 2 5 2" xfId="1847" xr:uid="{00000000-0005-0000-0000-000051020000}"/>
    <cellStyle name="40% - Accent2 2 6" xfId="481" xr:uid="{00000000-0005-0000-0000-000052020000}"/>
    <cellStyle name="40% - Accent2 2 6 2" xfId="1509" xr:uid="{00000000-0005-0000-0000-000053020000}"/>
    <cellStyle name="40% - Accent2 2 7" xfId="1198" xr:uid="{00000000-0005-0000-0000-000054020000}"/>
    <cellStyle name="40% - Accent2 2_GBRNRS" xfId="373" xr:uid="{00000000-0005-0000-0000-000055020000}"/>
    <cellStyle name="40% - Accent2 20" xfId="2195" xr:uid="{00000000-0005-0000-0000-000056020000}"/>
    <cellStyle name="40% - Accent2 21" xfId="2216" xr:uid="{012A1164-C5E2-4791-A676-3CF439939981}"/>
    <cellStyle name="40% - Accent2 22" xfId="2233" xr:uid="{A51EE49C-9E47-4535-85BB-87A37BE68EB9}"/>
    <cellStyle name="40% - Accent2 23" xfId="2245" xr:uid="{DD37FCB3-F552-4D9C-9528-76FD33F6E98B}"/>
    <cellStyle name="40% - Accent2 24" xfId="2254" xr:uid="{4CE18301-B738-4F16-B865-FF6C5723019E}"/>
    <cellStyle name="40% - Accent2 25" xfId="2273" xr:uid="{A2A6BCB4-B7EB-4BE3-BB24-BC12696D7668}"/>
    <cellStyle name="40% - Accent2 26" xfId="2288" xr:uid="{CE0F1844-4E93-496A-A86B-1621A524D0F3}"/>
    <cellStyle name="40% - Accent2 3" xfId="97" xr:uid="{00000000-0005-0000-0000-000057020000}"/>
    <cellStyle name="40% - Accent2 3 2" xfId="198" xr:uid="{00000000-0005-0000-0000-000058020000}"/>
    <cellStyle name="40% - Accent2 3 2 2" xfId="598" xr:uid="{00000000-0005-0000-0000-000059020000}"/>
    <cellStyle name="40% - Accent2 3 2 2 2" xfId="1626" xr:uid="{00000000-0005-0000-0000-00005A020000}"/>
    <cellStyle name="40% - Accent2 3 2 3" xfId="1315" xr:uid="{00000000-0005-0000-0000-00005B020000}"/>
    <cellStyle name="40% - Accent2 3 3" xfId="300" xr:uid="{00000000-0005-0000-0000-00005C020000}"/>
    <cellStyle name="40% - Accent2 3 3 2" xfId="696" xr:uid="{00000000-0005-0000-0000-00005D020000}"/>
    <cellStyle name="40% - Accent2 3 3 2 2" xfId="1724" xr:uid="{00000000-0005-0000-0000-00005E020000}"/>
    <cellStyle name="40% - Accent2 3 3 3" xfId="1417" xr:uid="{00000000-0005-0000-0000-00005F020000}"/>
    <cellStyle name="40% - Accent2 3 4" xfId="935" xr:uid="{00000000-0005-0000-0000-000060020000}"/>
    <cellStyle name="40% - Accent2 3 4 2" xfId="1863" xr:uid="{00000000-0005-0000-0000-000061020000}"/>
    <cellStyle name="40% - Accent2 3 5" xfId="497" xr:uid="{00000000-0005-0000-0000-000062020000}"/>
    <cellStyle name="40% - Accent2 3 5 2" xfId="1525" xr:uid="{00000000-0005-0000-0000-000063020000}"/>
    <cellStyle name="40% - Accent2 3 6" xfId="1214" xr:uid="{00000000-0005-0000-0000-000064020000}"/>
    <cellStyle name="40% - Accent2 3_GBRNRS" xfId="375" xr:uid="{00000000-0005-0000-0000-000065020000}"/>
    <cellStyle name="40% - Accent2 4" xfId="150" xr:uid="{00000000-0005-0000-0000-000066020000}"/>
    <cellStyle name="40% - Accent2 4 2" xfId="751" xr:uid="{00000000-0005-0000-0000-000067020000}"/>
    <cellStyle name="40% - Accent2 4 2 2" xfId="1779" xr:uid="{00000000-0005-0000-0000-000068020000}"/>
    <cellStyle name="40% - Accent2 4 3" xfId="550" xr:uid="{00000000-0005-0000-0000-000069020000}"/>
    <cellStyle name="40% - Accent2 4 3 2" xfId="1578" xr:uid="{00000000-0005-0000-0000-00006A020000}"/>
    <cellStyle name="40% - Accent2 4 4" xfId="1267" xr:uid="{00000000-0005-0000-0000-00006B020000}"/>
    <cellStyle name="40% - Accent2 5" xfId="252" xr:uid="{00000000-0005-0000-0000-00006C020000}"/>
    <cellStyle name="40% - Accent2 5 2" xfId="651" xr:uid="{00000000-0005-0000-0000-00006D020000}"/>
    <cellStyle name="40% - Accent2 5 2 2" xfId="1679" xr:uid="{00000000-0005-0000-0000-00006E020000}"/>
    <cellStyle name="40% - Accent2 5 3" xfId="1369" xr:uid="{00000000-0005-0000-0000-00006F020000}"/>
    <cellStyle name="40% - Accent2 6" xfId="887" xr:uid="{00000000-0005-0000-0000-000070020000}"/>
    <cellStyle name="40% - Accent2 6 2" xfId="1815" xr:uid="{00000000-0005-0000-0000-000071020000}"/>
    <cellStyle name="40% - Accent2 7" xfId="442" xr:uid="{00000000-0005-0000-0000-000072020000}"/>
    <cellStyle name="40% - Accent2 7 2" xfId="1477" xr:uid="{00000000-0005-0000-0000-000073020000}"/>
    <cellStyle name="40% - Accent2 8" xfId="1005" xr:uid="{00000000-0005-0000-0000-000074020000}"/>
    <cellStyle name="40% - Accent2 8 2" xfId="1932" xr:uid="{00000000-0005-0000-0000-000075020000}"/>
    <cellStyle name="40% - Accent2 9" xfId="1010" xr:uid="{00000000-0005-0000-0000-000076020000}"/>
    <cellStyle name="40% - Accent2 9 2" xfId="1937" xr:uid="{00000000-0005-0000-0000-000077020000}"/>
    <cellStyle name="40% - Accent3" xfId="30" builtinId="39" customBuiltin="1"/>
    <cellStyle name="40% - Accent3 10" xfId="1020" xr:uid="{00000000-0005-0000-0000-000079020000}"/>
    <cellStyle name="40% - Accent3 10 2" xfId="1947" xr:uid="{00000000-0005-0000-0000-00007A020000}"/>
    <cellStyle name="40% - Accent3 11" xfId="1073" xr:uid="{00000000-0005-0000-0000-00007B020000}"/>
    <cellStyle name="40% - Accent3 11 2" xfId="2000" xr:uid="{00000000-0005-0000-0000-00007C020000}"/>
    <cellStyle name="40% - Accent3 12" xfId="1120" xr:uid="{00000000-0005-0000-0000-00007D020000}"/>
    <cellStyle name="40% - Accent3 12 2" xfId="2047" xr:uid="{00000000-0005-0000-0000-00007E020000}"/>
    <cellStyle name="40% - Accent3 13" xfId="1149" xr:uid="{00000000-0005-0000-0000-00007F020000}"/>
    <cellStyle name="40% - Accent3 13 2" xfId="2076" xr:uid="{00000000-0005-0000-0000-000080020000}"/>
    <cellStyle name="40% - Accent3 14" xfId="1166" xr:uid="{00000000-0005-0000-0000-000081020000}"/>
    <cellStyle name="40% - Accent3 15" xfId="2097" xr:uid="{00000000-0005-0000-0000-000082020000}"/>
    <cellStyle name="40% - Accent3 16" xfId="2112" xr:uid="{00000000-0005-0000-0000-000083020000}"/>
    <cellStyle name="40% - Accent3 17" xfId="2146" xr:uid="{00000000-0005-0000-0000-000084020000}"/>
    <cellStyle name="40% - Accent3 18" xfId="2169" xr:uid="{00000000-0005-0000-0000-000085020000}"/>
    <cellStyle name="40% - Accent3 19" xfId="2183" xr:uid="{00000000-0005-0000-0000-000086020000}"/>
    <cellStyle name="40% - Accent3 2" xfId="83" xr:uid="{00000000-0005-0000-0000-000087020000}"/>
    <cellStyle name="40% - Accent3 2 2" xfId="131" xr:uid="{00000000-0005-0000-0000-000088020000}"/>
    <cellStyle name="40% - Accent3 2 2 2" xfId="232" xr:uid="{00000000-0005-0000-0000-000089020000}"/>
    <cellStyle name="40% - Accent3 2 2 2 2" xfId="632" xr:uid="{00000000-0005-0000-0000-00008A020000}"/>
    <cellStyle name="40% - Accent3 2 2 2 2 2" xfId="1660" xr:uid="{00000000-0005-0000-0000-00008B020000}"/>
    <cellStyle name="40% - Accent3 2 2 2 3" xfId="1349" xr:uid="{00000000-0005-0000-0000-00008C020000}"/>
    <cellStyle name="40% - Accent3 2 2 3" xfId="334" xr:uid="{00000000-0005-0000-0000-00008D020000}"/>
    <cellStyle name="40% - Accent3 2 2 3 2" xfId="730" xr:uid="{00000000-0005-0000-0000-00008E020000}"/>
    <cellStyle name="40% - Accent3 2 2 3 2 2" xfId="1758" xr:uid="{00000000-0005-0000-0000-00008F020000}"/>
    <cellStyle name="40% - Accent3 2 2 3 3" xfId="1451" xr:uid="{00000000-0005-0000-0000-000090020000}"/>
    <cellStyle name="40% - Accent3 2 2 4" xfId="969" xr:uid="{00000000-0005-0000-0000-000091020000}"/>
    <cellStyle name="40% - Accent3 2 2 4 2" xfId="1897" xr:uid="{00000000-0005-0000-0000-000092020000}"/>
    <cellStyle name="40% - Accent3 2 2 5" xfId="531" xr:uid="{00000000-0005-0000-0000-000093020000}"/>
    <cellStyle name="40% - Accent3 2 2 5 2" xfId="1559" xr:uid="{00000000-0005-0000-0000-000094020000}"/>
    <cellStyle name="40% - Accent3 2 2 6" xfId="1248" xr:uid="{00000000-0005-0000-0000-000095020000}"/>
    <cellStyle name="40% - Accent3 2 2_GBRNRS" xfId="377" xr:uid="{00000000-0005-0000-0000-000096020000}"/>
    <cellStyle name="40% - Accent3 2 3" xfId="184" xr:uid="{00000000-0005-0000-0000-000097020000}"/>
    <cellStyle name="40% - Accent3 2 3 2" xfId="584" xr:uid="{00000000-0005-0000-0000-000098020000}"/>
    <cellStyle name="40% - Accent3 2 3 2 2" xfId="1612" xr:uid="{00000000-0005-0000-0000-000099020000}"/>
    <cellStyle name="40% - Accent3 2 3 3" xfId="1301" xr:uid="{00000000-0005-0000-0000-00009A020000}"/>
    <cellStyle name="40% - Accent3 2 4" xfId="286" xr:uid="{00000000-0005-0000-0000-00009B020000}"/>
    <cellStyle name="40% - Accent3 2 4 2" xfId="682" xr:uid="{00000000-0005-0000-0000-00009C020000}"/>
    <cellStyle name="40% - Accent3 2 4 2 2" xfId="1710" xr:uid="{00000000-0005-0000-0000-00009D020000}"/>
    <cellStyle name="40% - Accent3 2 4 3" xfId="1403" xr:uid="{00000000-0005-0000-0000-00009E020000}"/>
    <cellStyle name="40% - Accent3 2 5" xfId="921" xr:uid="{00000000-0005-0000-0000-00009F020000}"/>
    <cellStyle name="40% - Accent3 2 5 2" xfId="1849" xr:uid="{00000000-0005-0000-0000-0000A0020000}"/>
    <cellStyle name="40% - Accent3 2 6" xfId="483" xr:uid="{00000000-0005-0000-0000-0000A1020000}"/>
    <cellStyle name="40% - Accent3 2 6 2" xfId="1511" xr:uid="{00000000-0005-0000-0000-0000A2020000}"/>
    <cellStyle name="40% - Accent3 2 7" xfId="1200" xr:uid="{00000000-0005-0000-0000-0000A3020000}"/>
    <cellStyle name="40% - Accent3 2_GBRNRS" xfId="376" xr:uid="{00000000-0005-0000-0000-0000A4020000}"/>
    <cellStyle name="40% - Accent3 20" xfId="2197" xr:uid="{00000000-0005-0000-0000-0000A5020000}"/>
    <cellStyle name="40% - Accent3 21" xfId="2219" xr:uid="{5A1E5D1A-2DFB-43B6-BB00-E19E91A7C6AE}"/>
    <cellStyle name="40% - Accent3 22" xfId="2237" xr:uid="{0A0D6F5B-A70C-4E7F-BBA0-6B6C7A4BF66B}"/>
    <cellStyle name="40% - Accent3 23" xfId="2230" xr:uid="{01227E24-2D06-4DB4-A86C-E5E84EDA9B47}"/>
    <cellStyle name="40% - Accent3 24" xfId="2231" xr:uid="{516D3A7A-2D74-4BCA-BEAD-E2676CD9589C}"/>
    <cellStyle name="40% - Accent3 25" xfId="2276" xr:uid="{D226AA14-3943-4095-8418-547EC2CB3F81}"/>
    <cellStyle name="40% - Accent3 26" xfId="2290" xr:uid="{72E02A32-A930-494D-9C0C-E762E4678F15}"/>
    <cellStyle name="40% - Accent3 3" xfId="99" xr:uid="{00000000-0005-0000-0000-0000A6020000}"/>
    <cellStyle name="40% - Accent3 3 2" xfId="200" xr:uid="{00000000-0005-0000-0000-0000A7020000}"/>
    <cellStyle name="40% - Accent3 3 2 2" xfId="600" xr:uid="{00000000-0005-0000-0000-0000A8020000}"/>
    <cellStyle name="40% - Accent3 3 2 2 2" xfId="1628" xr:uid="{00000000-0005-0000-0000-0000A9020000}"/>
    <cellStyle name="40% - Accent3 3 2 3" xfId="1317" xr:uid="{00000000-0005-0000-0000-0000AA020000}"/>
    <cellStyle name="40% - Accent3 3 3" xfId="302" xr:uid="{00000000-0005-0000-0000-0000AB020000}"/>
    <cellStyle name="40% - Accent3 3 3 2" xfId="698" xr:uid="{00000000-0005-0000-0000-0000AC020000}"/>
    <cellStyle name="40% - Accent3 3 3 2 2" xfId="1726" xr:uid="{00000000-0005-0000-0000-0000AD020000}"/>
    <cellStyle name="40% - Accent3 3 3 3" xfId="1419" xr:uid="{00000000-0005-0000-0000-0000AE020000}"/>
    <cellStyle name="40% - Accent3 3 4" xfId="937" xr:uid="{00000000-0005-0000-0000-0000AF020000}"/>
    <cellStyle name="40% - Accent3 3 4 2" xfId="1865" xr:uid="{00000000-0005-0000-0000-0000B0020000}"/>
    <cellStyle name="40% - Accent3 3 5" xfId="499" xr:uid="{00000000-0005-0000-0000-0000B1020000}"/>
    <cellStyle name="40% - Accent3 3 5 2" xfId="1527" xr:uid="{00000000-0005-0000-0000-0000B2020000}"/>
    <cellStyle name="40% - Accent3 3 6" xfId="1216" xr:uid="{00000000-0005-0000-0000-0000B3020000}"/>
    <cellStyle name="40% - Accent3 3_GBRNRS" xfId="378" xr:uid="{00000000-0005-0000-0000-0000B4020000}"/>
    <cellStyle name="40% - Accent3 4" xfId="152" xr:uid="{00000000-0005-0000-0000-0000B5020000}"/>
    <cellStyle name="40% - Accent3 4 2" xfId="753" xr:uid="{00000000-0005-0000-0000-0000B6020000}"/>
    <cellStyle name="40% - Accent3 4 2 2" xfId="1781" xr:uid="{00000000-0005-0000-0000-0000B7020000}"/>
    <cellStyle name="40% - Accent3 4 3" xfId="552" xr:uid="{00000000-0005-0000-0000-0000B8020000}"/>
    <cellStyle name="40% - Accent3 4 3 2" xfId="1580" xr:uid="{00000000-0005-0000-0000-0000B9020000}"/>
    <cellStyle name="40% - Accent3 4 4" xfId="1269" xr:uid="{00000000-0005-0000-0000-0000BA020000}"/>
    <cellStyle name="40% - Accent3 5" xfId="254" xr:uid="{00000000-0005-0000-0000-0000BB020000}"/>
    <cellStyle name="40% - Accent3 5 2" xfId="653" xr:uid="{00000000-0005-0000-0000-0000BC020000}"/>
    <cellStyle name="40% - Accent3 5 2 2" xfId="1681" xr:uid="{00000000-0005-0000-0000-0000BD020000}"/>
    <cellStyle name="40% - Accent3 5 3" xfId="1371" xr:uid="{00000000-0005-0000-0000-0000BE020000}"/>
    <cellStyle name="40% - Accent3 6" xfId="889" xr:uid="{00000000-0005-0000-0000-0000BF020000}"/>
    <cellStyle name="40% - Accent3 6 2" xfId="1817" xr:uid="{00000000-0005-0000-0000-0000C0020000}"/>
    <cellStyle name="40% - Accent3 7" xfId="444" xr:uid="{00000000-0005-0000-0000-0000C1020000}"/>
    <cellStyle name="40% - Accent3 7 2" xfId="1479" xr:uid="{00000000-0005-0000-0000-0000C2020000}"/>
    <cellStyle name="40% - Accent3 8" xfId="1009" xr:uid="{00000000-0005-0000-0000-0000C3020000}"/>
    <cellStyle name="40% - Accent3 8 2" xfId="1936" xr:uid="{00000000-0005-0000-0000-0000C4020000}"/>
    <cellStyle name="40% - Accent3 9" xfId="1022" xr:uid="{00000000-0005-0000-0000-0000C5020000}"/>
    <cellStyle name="40% - Accent3 9 2" xfId="1949" xr:uid="{00000000-0005-0000-0000-0000C6020000}"/>
    <cellStyle name="40% - Accent4" xfId="34" builtinId="43" customBuiltin="1"/>
    <cellStyle name="40% - Accent4 10" xfId="1037" xr:uid="{00000000-0005-0000-0000-0000C8020000}"/>
    <cellStyle name="40% - Accent4 10 2" xfId="1964" xr:uid="{00000000-0005-0000-0000-0000C9020000}"/>
    <cellStyle name="40% - Accent4 11" xfId="1075" xr:uid="{00000000-0005-0000-0000-0000CA020000}"/>
    <cellStyle name="40% - Accent4 11 2" xfId="2002" xr:uid="{00000000-0005-0000-0000-0000CB020000}"/>
    <cellStyle name="40% - Accent4 12" xfId="1122" xr:uid="{00000000-0005-0000-0000-0000CC020000}"/>
    <cellStyle name="40% - Accent4 12 2" xfId="2049" xr:uid="{00000000-0005-0000-0000-0000CD020000}"/>
    <cellStyle name="40% - Accent4 13" xfId="1151" xr:uid="{00000000-0005-0000-0000-0000CE020000}"/>
    <cellStyle name="40% - Accent4 13 2" xfId="2078" xr:uid="{00000000-0005-0000-0000-0000CF020000}"/>
    <cellStyle name="40% - Accent4 14" xfId="1168" xr:uid="{00000000-0005-0000-0000-0000D0020000}"/>
    <cellStyle name="40% - Accent4 15" xfId="2099" xr:uid="{00000000-0005-0000-0000-0000D1020000}"/>
    <cellStyle name="40% - Accent4 16" xfId="2114" xr:uid="{00000000-0005-0000-0000-0000D2020000}"/>
    <cellStyle name="40% - Accent4 17" xfId="2150" xr:uid="{00000000-0005-0000-0000-0000D3020000}"/>
    <cellStyle name="40% - Accent4 18" xfId="2171" xr:uid="{00000000-0005-0000-0000-0000D4020000}"/>
    <cellStyle name="40% - Accent4 19" xfId="2185" xr:uid="{00000000-0005-0000-0000-0000D5020000}"/>
    <cellStyle name="40% - Accent4 2" xfId="85" xr:uid="{00000000-0005-0000-0000-0000D6020000}"/>
    <cellStyle name="40% - Accent4 2 2" xfId="133" xr:uid="{00000000-0005-0000-0000-0000D7020000}"/>
    <cellStyle name="40% - Accent4 2 2 2" xfId="234" xr:uid="{00000000-0005-0000-0000-0000D8020000}"/>
    <cellStyle name="40% - Accent4 2 2 2 2" xfId="634" xr:uid="{00000000-0005-0000-0000-0000D9020000}"/>
    <cellStyle name="40% - Accent4 2 2 2 2 2" xfId="1662" xr:uid="{00000000-0005-0000-0000-0000DA020000}"/>
    <cellStyle name="40% - Accent4 2 2 2 3" xfId="1351" xr:uid="{00000000-0005-0000-0000-0000DB020000}"/>
    <cellStyle name="40% - Accent4 2 2 3" xfId="336" xr:uid="{00000000-0005-0000-0000-0000DC020000}"/>
    <cellStyle name="40% - Accent4 2 2 3 2" xfId="732" xr:uid="{00000000-0005-0000-0000-0000DD020000}"/>
    <cellStyle name="40% - Accent4 2 2 3 2 2" xfId="1760" xr:uid="{00000000-0005-0000-0000-0000DE020000}"/>
    <cellStyle name="40% - Accent4 2 2 3 3" xfId="1453" xr:uid="{00000000-0005-0000-0000-0000DF020000}"/>
    <cellStyle name="40% - Accent4 2 2 4" xfId="971" xr:uid="{00000000-0005-0000-0000-0000E0020000}"/>
    <cellStyle name="40% - Accent4 2 2 4 2" xfId="1899" xr:uid="{00000000-0005-0000-0000-0000E1020000}"/>
    <cellStyle name="40% - Accent4 2 2 5" xfId="533" xr:uid="{00000000-0005-0000-0000-0000E2020000}"/>
    <cellStyle name="40% - Accent4 2 2 5 2" xfId="1561" xr:uid="{00000000-0005-0000-0000-0000E3020000}"/>
    <cellStyle name="40% - Accent4 2 2 6" xfId="1250" xr:uid="{00000000-0005-0000-0000-0000E4020000}"/>
    <cellStyle name="40% - Accent4 2 2_GBRNRS" xfId="380" xr:uid="{00000000-0005-0000-0000-0000E5020000}"/>
    <cellStyle name="40% - Accent4 2 3" xfId="186" xr:uid="{00000000-0005-0000-0000-0000E6020000}"/>
    <cellStyle name="40% - Accent4 2 3 2" xfId="586" xr:uid="{00000000-0005-0000-0000-0000E7020000}"/>
    <cellStyle name="40% - Accent4 2 3 2 2" xfId="1614" xr:uid="{00000000-0005-0000-0000-0000E8020000}"/>
    <cellStyle name="40% - Accent4 2 3 3" xfId="1303" xr:uid="{00000000-0005-0000-0000-0000E9020000}"/>
    <cellStyle name="40% - Accent4 2 4" xfId="288" xr:uid="{00000000-0005-0000-0000-0000EA020000}"/>
    <cellStyle name="40% - Accent4 2 4 2" xfId="684" xr:uid="{00000000-0005-0000-0000-0000EB020000}"/>
    <cellStyle name="40% - Accent4 2 4 2 2" xfId="1712" xr:uid="{00000000-0005-0000-0000-0000EC020000}"/>
    <cellStyle name="40% - Accent4 2 4 3" xfId="1405" xr:uid="{00000000-0005-0000-0000-0000ED020000}"/>
    <cellStyle name="40% - Accent4 2 5" xfId="923" xr:uid="{00000000-0005-0000-0000-0000EE020000}"/>
    <cellStyle name="40% - Accent4 2 5 2" xfId="1851" xr:uid="{00000000-0005-0000-0000-0000EF020000}"/>
    <cellStyle name="40% - Accent4 2 6" xfId="485" xr:uid="{00000000-0005-0000-0000-0000F0020000}"/>
    <cellStyle name="40% - Accent4 2 6 2" xfId="1513" xr:uid="{00000000-0005-0000-0000-0000F1020000}"/>
    <cellStyle name="40% - Accent4 2 7" xfId="1202" xr:uid="{00000000-0005-0000-0000-0000F2020000}"/>
    <cellStyle name="40% - Accent4 2_GBRNRS" xfId="379" xr:uid="{00000000-0005-0000-0000-0000F3020000}"/>
    <cellStyle name="40% - Accent4 20" xfId="2199" xr:uid="{00000000-0005-0000-0000-0000F4020000}"/>
    <cellStyle name="40% - Accent4 21" xfId="2222" xr:uid="{EB65068A-292E-42E1-B15B-849CF753B7B4}"/>
    <cellStyle name="40% - Accent4 22" xfId="2241" xr:uid="{7F9C189B-2A09-4249-BC44-19836DA15F80}"/>
    <cellStyle name="40% - Accent4 23" xfId="2251" xr:uid="{E610D9F0-1B6D-4236-9F60-46620B9F0F1E}"/>
    <cellStyle name="40% - Accent4 24" xfId="2259" xr:uid="{43167611-B9D0-4B5B-A8B4-508EE10B1356}"/>
    <cellStyle name="40% - Accent4 25" xfId="2279" xr:uid="{40D8A13A-3707-4A60-8FA7-F82C7DA368D5}"/>
    <cellStyle name="40% - Accent4 26" xfId="2292" xr:uid="{288668B3-E485-4362-8301-39AE163A580D}"/>
    <cellStyle name="40% - Accent4 3" xfId="101" xr:uid="{00000000-0005-0000-0000-0000F5020000}"/>
    <cellStyle name="40% - Accent4 3 2" xfId="202" xr:uid="{00000000-0005-0000-0000-0000F6020000}"/>
    <cellStyle name="40% - Accent4 3 2 2" xfId="602" xr:uid="{00000000-0005-0000-0000-0000F7020000}"/>
    <cellStyle name="40% - Accent4 3 2 2 2" xfId="1630" xr:uid="{00000000-0005-0000-0000-0000F8020000}"/>
    <cellStyle name="40% - Accent4 3 2 3" xfId="1319" xr:uid="{00000000-0005-0000-0000-0000F9020000}"/>
    <cellStyle name="40% - Accent4 3 3" xfId="304" xr:uid="{00000000-0005-0000-0000-0000FA020000}"/>
    <cellStyle name="40% - Accent4 3 3 2" xfId="700" xr:uid="{00000000-0005-0000-0000-0000FB020000}"/>
    <cellStyle name="40% - Accent4 3 3 2 2" xfId="1728" xr:uid="{00000000-0005-0000-0000-0000FC020000}"/>
    <cellStyle name="40% - Accent4 3 3 3" xfId="1421" xr:uid="{00000000-0005-0000-0000-0000FD020000}"/>
    <cellStyle name="40% - Accent4 3 4" xfId="939" xr:uid="{00000000-0005-0000-0000-0000FE020000}"/>
    <cellStyle name="40% - Accent4 3 4 2" xfId="1867" xr:uid="{00000000-0005-0000-0000-0000FF020000}"/>
    <cellStyle name="40% - Accent4 3 5" xfId="501" xr:uid="{00000000-0005-0000-0000-000000030000}"/>
    <cellStyle name="40% - Accent4 3 5 2" xfId="1529" xr:uid="{00000000-0005-0000-0000-000001030000}"/>
    <cellStyle name="40% - Accent4 3 6" xfId="1218" xr:uid="{00000000-0005-0000-0000-000002030000}"/>
    <cellStyle name="40% - Accent4 3_GBRNRS" xfId="381" xr:uid="{00000000-0005-0000-0000-000003030000}"/>
    <cellStyle name="40% - Accent4 4" xfId="154" xr:uid="{00000000-0005-0000-0000-000004030000}"/>
    <cellStyle name="40% - Accent4 4 2" xfId="755" xr:uid="{00000000-0005-0000-0000-000005030000}"/>
    <cellStyle name="40% - Accent4 4 2 2" xfId="1783" xr:uid="{00000000-0005-0000-0000-000006030000}"/>
    <cellStyle name="40% - Accent4 4 3" xfId="554" xr:uid="{00000000-0005-0000-0000-000007030000}"/>
    <cellStyle name="40% - Accent4 4 3 2" xfId="1582" xr:uid="{00000000-0005-0000-0000-000008030000}"/>
    <cellStyle name="40% - Accent4 4 4" xfId="1271" xr:uid="{00000000-0005-0000-0000-000009030000}"/>
    <cellStyle name="40% - Accent4 5" xfId="256" xr:uid="{00000000-0005-0000-0000-00000A030000}"/>
    <cellStyle name="40% - Accent4 5 2" xfId="655" xr:uid="{00000000-0005-0000-0000-00000B030000}"/>
    <cellStyle name="40% - Accent4 5 2 2" xfId="1683" xr:uid="{00000000-0005-0000-0000-00000C030000}"/>
    <cellStyle name="40% - Accent4 5 3" xfId="1373" xr:uid="{00000000-0005-0000-0000-00000D030000}"/>
    <cellStyle name="40% - Accent4 6" xfId="891" xr:uid="{00000000-0005-0000-0000-00000E030000}"/>
    <cellStyle name="40% - Accent4 6 2" xfId="1819" xr:uid="{00000000-0005-0000-0000-00000F030000}"/>
    <cellStyle name="40% - Accent4 7" xfId="446" xr:uid="{00000000-0005-0000-0000-000010030000}"/>
    <cellStyle name="40% - Accent4 7 2" xfId="1481" xr:uid="{00000000-0005-0000-0000-000011030000}"/>
    <cellStyle name="40% - Accent4 8" xfId="1012" xr:uid="{00000000-0005-0000-0000-000012030000}"/>
    <cellStyle name="40% - Accent4 8 2" xfId="1939" xr:uid="{00000000-0005-0000-0000-000013030000}"/>
    <cellStyle name="40% - Accent4 9" xfId="1025" xr:uid="{00000000-0005-0000-0000-000014030000}"/>
    <cellStyle name="40% - Accent4 9 2" xfId="1952" xr:uid="{00000000-0005-0000-0000-000015030000}"/>
    <cellStyle name="40% - Accent5" xfId="38" builtinId="47" customBuiltin="1"/>
    <cellStyle name="40% - Accent5 10" xfId="1040" xr:uid="{00000000-0005-0000-0000-000017030000}"/>
    <cellStyle name="40% - Accent5 10 2" xfId="1967" xr:uid="{00000000-0005-0000-0000-000018030000}"/>
    <cellStyle name="40% - Accent5 11" xfId="1078" xr:uid="{00000000-0005-0000-0000-000019030000}"/>
    <cellStyle name="40% - Accent5 11 2" xfId="2005" xr:uid="{00000000-0005-0000-0000-00001A030000}"/>
    <cellStyle name="40% - Accent5 12" xfId="1125" xr:uid="{00000000-0005-0000-0000-00001B030000}"/>
    <cellStyle name="40% - Accent5 12 2" xfId="2052" xr:uid="{00000000-0005-0000-0000-00001C030000}"/>
    <cellStyle name="40% - Accent5 13" xfId="1154" xr:uid="{00000000-0005-0000-0000-00001D030000}"/>
    <cellStyle name="40% - Accent5 13 2" xfId="2081" xr:uid="{00000000-0005-0000-0000-00001E030000}"/>
    <cellStyle name="40% - Accent5 14" xfId="1170" xr:uid="{00000000-0005-0000-0000-00001F030000}"/>
    <cellStyle name="40% - Accent5 15" xfId="2101" xr:uid="{00000000-0005-0000-0000-000020030000}"/>
    <cellStyle name="40% - Accent5 16" xfId="2116" xr:uid="{00000000-0005-0000-0000-000021030000}"/>
    <cellStyle name="40% - Accent5 17" xfId="2154" xr:uid="{00000000-0005-0000-0000-000022030000}"/>
    <cellStyle name="40% - Accent5 18" xfId="2173" xr:uid="{00000000-0005-0000-0000-000023030000}"/>
    <cellStyle name="40% - Accent5 19" xfId="2187" xr:uid="{00000000-0005-0000-0000-000024030000}"/>
    <cellStyle name="40% - Accent5 2" xfId="87" xr:uid="{00000000-0005-0000-0000-000025030000}"/>
    <cellStyle name="40% - Accent5 2 2" xfId="135" xr:uid="{00000000-0005-0000-0000-000026030000}"/>
    <cellStyle name="40% - Accent5 2 2 2" xfId="236" xr:uid="{00000000-0005-0000-0000-000027030000}"/>
    <cellStyle name="40% - Accent5 2 2 2 2" xfId="636" xr:uid="{00000000-0005-0000-0000-000028030000}"/>
    <cellStyle name="40% - Accent5 2 2 2 2 2" xfId="1664" xr:uid="{00000000-0005-0000-0000-000029030000}"/>
    <cellStyle name="40% - Accent5 2 2 2 3" xfId="1353" xr:uid="{00000000-0005-0000-0000-00002A030000}"/>
    <cellStyle name="40% - Accent5 2 2 3" xfId="338" xr:uid="{00000000-0005-0000-0000-00002B030000}"/>
    <cellStyle name="40% - Accent5 2 2 3 2" xfId="734" xr:uid="{00000000-0005-0000-0000-00002C030000}"/>
    <cellStyle name="40% - Accent5 2 2 3 2 2" xfId="1762" xr:uid="{00000000-0005-0000-0000-00002D030000}"/>
    <cellStyle name="40% - Accent5 2 2 3 3" xfId="1455" xr:uid="{00000000-0005-0000-0000-00002E030000}"/>
    <cellStyle name="40% - Accent5 2 2 4" xfId="973" xr:uid="{00000000-0005-0000-0000-00002F030000}"/>
    <cellStyle name="40% - Accent5 2 2 4 2" xfId="1901" xr:uid="{00000000-0005-0000-0000-000030030000}"/>
    <cellStyle name="40% - Accent5 2 2 5" xfId="535" xr:uid="{00000000-0005-0000-0000-000031030000}"/>
    <cellStyle name="40% - Accent5 2 2 5 2" xfId="1563" xr:uid="{00000000-0005-0000-0000-000032030000}"/>
    <cellStyle name="40% - Accent5 2 2 6" xfId="1252" xr:uid="{00000000-0005-0000-0000-000033030000}"/>
    <cellStyle name="40% - Accent5 2 2_GBRNRS" xfId="383" xr:uid="{00000000-0005-0000-0000-000034030000}"/>
    <cellStyle name="40% - Accent5 2 3" xfId="188" xr:uid="{00000000-0005-0000-0000-000035030000}"/>
    <cellStyle name="40% - Accent5 2 3 2" xfId="588" xr:uid="{00000000-0005-0000-0000-000036030000}"/>
    <cellStyle name="40% - Accent5 2 3 2 2" xfId="1616" xr:uid="{00000000-0005-0000-0000-000037030000}"/>
    <cellStyle name="40% - Accent5 2 3 3" xfId="1305" xr:uid="{00000000-0005-0000-0000-000038030000}"/>
    <cellStyle name="40% - Accent5 2 4" xfId="290" xr:uid="{00000000-0005-0000-0000-000039030000}"/>
    <cellStyle name="40% - Accent5 2 4 2" xfId="686" xr:uid="{00000000-0005-0000-0000-00003A030000}"/>
    <cellStyle name="40% - Accent5 2 4 2 2" xfId="1714" xr:uid="{00000000-0005-0000-0000-00003B030000}"/>
    <cellStyle name="40% - Accent5 2 4 3" xfId="1407" xr:uid="{00000000-0005-0000-0000-00003C030000}"/>
    <cellStyle name="40% - Accent5 2 5" xfId="925" xr:uid="{00000000-0005-0000-0000-00003D030000}"/>
    <cellStyle name="40% - Accent5 2 5 2" xfId="1853" xr:uid="{00000000-0005-0000-0000-00003E030000}"/>
    <cellStyle name="40% - Accent5 2 6" xfId="487" xr:uid="{00000000-0005-0000-0000-00003F030000}"/>
    <cellStyle name="40% - Accent5 2 6 2" xfId="1515" xr:uid="{00000000-0005-0000-0000-000040030000}"/>
    <cellStyle name="40% - Accent5 2 7" xfId="1204" xr:uid="{00000000-0005-0000-0000-000041030000}"/>
    <cellStyle name="40% - Accent5 2_GBRNRS" xfId="382" xr:uid="{00000000-0005-0000-0000-000042030000}"/>
    <cellStyle name="40% - Accent5 20" xfId="2201" xr:uid="{00000000-0005-0000-0000-000043030000}"/>
    <cellStyle name="40% - Accent5 21" xfId="2225" xr:uid="{C617F67B-9B07-42A1-853E-C846D115FE2C}"/>
    <cellStyle name="40% - Accent5 22" xfId="2244" xr:uid="{8F4BF64E-876C-4FAA-839A-75B409028FB3}"/>
    <cellStyle name="40% - Accent5 23" xfId="2253" xr:uid="{3C177261-1DE4-4D43-8764-9CE0DB75D2CA}"/>
    <cellStyle name="40% - Accent5 24" xfId="2261" xr:uid="{0F0D1DE4-D4F7-43B1-A6CE-BCA4B16A3804}"/>
    <cellStyle name="40% - Accent5 25" xfId="2282" xr:uid="{BBF25755-6BB7-4AFB-830E-834EDF6C35AB}"/>
    <cellStyle name="40% - Accent5 26" xfId="2294" xr:uid="{3E5546CC-84BF-4161-BC64-67FA19E11764}"/>
    <cellStyle name="40% - Accent5 3" xfId="103" xr:uid="{00000000-0005-0000-0000-000044030000}"/>
    <cellStyle name="40% - Accent5 3 2" xfId="204" xr:uid="{00000000-0005-0000-0000-000045030000}"/>
    <cellStyle name="40% - Accent5 3 2 2" xfId="604" xr:uid="{00000000-0005-0000-0000-000046030000}"/>
    <cellStyle name="40% - Accent5 3 2 2 2" xfId="1632" xr:uid="{00000000-0005-0000-0000-000047030000}"/>
    <cellStyle name="40% - Accent5 3 2 3" xfId="1321" xr:uid="{00000000-0005-0000-0000-000048030000}"/>
    <cellStyle name="40% - Accent5 3 3" xfId="306" xr:uid="{00000000-0005-0000-0000-000049030000}"/>
    <cellStyle name="40% - Accent5 3 3 2" xfId="702" xr:uid="{00000000-0005-0000-0000-00004A030000}"/>
    <cellStyle name="40% - Accent5 3 3 2 2" xfId="1730" xr:uid="{00000000-0005-0000-0000-00004B030000}"/>
    <cellStyle name="40% - Accent5 3 3 3" xfId="1423" xr:uid="{00000000-0005-0000-0000-00004C030000}"/>
    <cellStyle name="40% - Accent5 3 4" xfId="941" xr:uid="{00000000-0005-0000-0000-00004D030000}"/>
    <cellStyle name="40% - Accent5 3 4 2" xfId="1869" xr:uid="{00000000-0005-0000-0000-00004E030000}"/>
    <cellStyle name="40% - Accent5 3 5" xfId="503" xr:uid="{00000000-0005-0000-0000-00004F030000}"/>
    <cellStyle name="40% - Accent5 3 5 2" xfId="1531" xr:uid="{00000000-0005-0000-0000-000050030000}"/>
    <cellStyle name="40% - Accent5 3 6" xfId="1220" xr:uid="{00000000-0005-0000-0000-000051030000}"/>
    <cellStyle name="40% - Accent5 3_GBRNRS" xfId="384" xr:uid="{00000000-0005-0000-0000-000052030000}"/>
    <cellStyle name="40% - Accent5 4" xfId="156" xr:uid="{00000000-0005-0000-0000-000053030000}"/>
    <cellStyle name="40% - Accent5 4 2" xfId="757" xr:uid="{00000000-0005-0000-0000-000054030000}"/>
    <cellStyle name="40% - Accent5 4 2 2" xfId="1785" xr:uid="{00000000-0005-0000-0000-000055030000}"/>
    <cellStyle name="40% - Accent5 4 3" xfId="556" xr:uid="{00000000-0005-0000-0000-000056030000}"/>
    <cellStyle name="40% - Accent5 4 3 2" xfId="1584" xr:uid="{00000000-0005-0000-0000-000057030000}"/>
    <cellStyle name="40% - Accent5 4 4" xfId="1273" xr:uid="{00000000-0005-0000-0000-000058030000}"/>
    <cellStyle name="40% - Accent5 5" xfId="258" xr:uid="{00000000-0005-0000-0000-000059030000}"/>
    <cellStyle name="40% - Accent5 5 2" xfId="657" xr:uid="{00000000-0005-0000-0000-00005A030000}"/>
    <cellStyle name="40% - Accent5 5 2 2" xfId="1685" xr:uid="{00000000-0005-0000-0000-00005B030000}"/>
    <cellStyle name="40% - Accent5 5 3" xfId="1375" xr:uid="{00000000-0005-0000-0000-00005C030000}"/>
    <cellStyle name="40% - Accent5 6" xfId="893" xr:uid="{00000000-0005-0000-0000-00005D030000}"/>
    <cellStyle name="40% - Accent5 6 2" xfId="1821" xr:uid="{00000000-0005-0000-0000-00005E030000}"/>
    <cellStyle name="40% - Accent5 7" xfId="448" xr:uid="{00000000-0005-0000-0000-00005F030000}"/>
    <cellStyle name="40% - Accent5 7 2" xfId="1483" xr:uid="{00000000-0005-0000-0000-000060030000}"/>
    <cellStyle name="40% - Accent5 8" xfId="1016" xr:uid="{00000000-0005-0000-0000-000061030000}"/>
    <cellStyle name="40% - Accent5 8 2" xfId="1943" xr:uid="{00000000-0005-0000-0000-000062030000}"/>
    <cellStyle name="40% - Accent5 9" xfId="1029" xr:uid="{00000000-0005-0000-0000-000063030000}"/>
    <cellStyle name="40% - Accent5 9 2" xfId="1956" xr:uid="{00000000-0005-0000-0000-000064030000}"/>
    <cellStyle name="40% - Accent6" xfId="42" builtinId="51" customBuiltin="1"/>
    <cellStyle name="40% - Accent6 10" xfId="1043" xr:uid="{00000000-0005-0000-0000-000066030000}"/>
    <cellStyle name="40% - Accent6 10 2" xfId="1970" xr:uid="{00000000-0005-0000-0000-000067030000}"/>
    <cellStyle name="40% - Accent6 11" xfId="1082" xr:uid="{00000000-0005-0000-0000-000068030000}"/>
    <cellStyle name="40% - Accent6 11 2" xfId="2009" xr:uid="{00000000-0005-0000-0000-000069030000}"/>
    <cellStyle name="40% - Accent6 12" xfId="1129" xr:uid="{00000000-0005-0000-0000-00006A030000}"/>
    <cellStyle name="40% - Accent6 12 2" xfId="2056" xr:uid="{00000000-0005-0000-0000-00006B030000}"/>
    <cellStyle name="40% - Accent6 13" xfId="1157" xr:uid="{00000000-0005-0000-0000-00006C030000}"/>
    <cellStyle name="40% - Accent6 13 2" xfId="2084" xr:uid="{00000000-0005-0000-0000-00006D030000}"/>
    <cellStyle name="40% - Accent6 14" xfId="1172" xr:uid="{00000000-0005-0000-0000-00006E030000}"/>
    <cellStyle name="40% - Accent6 15" xfId="2103" xr:uid="{00000000-0005-0000-0000-00006F030000}"/>
    <cellStyle name="40% - Accent6 16" xfId="2118" xr:uid="{00000000-0005-0000-0000-000070030000}"/>
    <cellStyle name="40% - Accent6 17" xfId="2158" xr:uid="{00000000-0005-0000-0000-000071030000}"/>
    <cellStyle name="40% - Accent6 18" xfId="2175" xr:uid="{00000000-0005-0000-0000-000072030000}"/>
    <cellStyle name="40% - Accent6 19" xfId="2189" xr:uid="{00000000-0005-0000-0000-000073030000}"/>
    <cellStyle name="40% - Accent6 2" xfId="89" xr:uid="{00000000-0005-0000-0000-000074030000}"/>
    <cellStyle name="40% - Accent6 2 2" xfId="137" xr:uid="{00000000-0005-0000-0000-000075030000}"/>
    <cellStyle name="40% - Accent6 2 2 2" xfId="238" xr:uid="{00000000-0005-0000-0000-000076030000}"/>
    <cellStyle name="40% - Accent6 2 2 2 2" xfId="638" xr:uid="{00000000-0005-0000-0000-000077030000}"/>
    <cellStyle name="40% - Accent6 2 2 2 2 2" xfId="1666" xr:uid="{00000000-0005-0000-0000-000078030000}"/>
    <cellStyle name="40% - Accent6 2 2 2 3" xfId="1355" xr:uid="{00000000-0005-0000-0000-000079030000}"/>
    <cellStyle name="40% - Accent6 2 2 3" xfId="340" xr:uid="{00000000-0005-0000-0000-00007A030000}"/>
    <cellStyle name="40% - Accent6 2 2 3 2" xfId="736" xr:uid="{00000000-0005-0000-0000-00007B030000}"/>
    <cellStyle name="40% - Accent6 2 2 3 2 2" xfId="1764" xr:uid="{00000000-0005-0000-0000-00007C030000}"/>
    <cellStyle name="40% - Accent6 2 2 3 3" xfId="1457" xr:uid="{00000000-0005-0000-0000-00007D030000}"/>
    <cellStyle name="40% - Accent6 2 2 4" xfId="975" xr:uid="{00000000-0005-0000-0000-00007E030000}"/>
    <cellStyle name="40% - Accent6 2 2 4 2" xfId="1903" xr:uid="{00000000-0005-0000-0000-00007F030000}"/>
    <cellStyle name="40% - Accent6 2 2 5" xfId="537" xr:uid="{00000000-0005-0000-0000-000080030000}"/>
    <cellStyle name="40% - Accent6 2 2 5 2" xfId="1565" xr:uid="{00000000-0005-0000-0000-000081030000}"/>
    <cellStyle name="40% - Accent6 2 2 6" xfId="1254" xr:uid="{00000000-0005-0000-0000-000082030000}"/>
    <cellStyle name="40% - Accent6 2 2_GBRNRS" xfId="386" xr:uid="{00000000-0005-0000-0000-000083030000}"/>
    <cellStyle name="40% - Accent6 2 3" xfId="190" xr:uid="{00000000-0005-0000-0000-000084030000}"/>
    <cellStyle name="40% - Accent6 2 3 2" xfId="590" xr:uid="{00000000-0005-0000-0000-000085030000}"/>
    <cellStyle name="40% - Accent6 2 3 2 2" xfId="1618" xr:uid="{00000000-0005-0000-0000-000086030000}"/>
    <cellStyle name="40% - Accent6 2 3 3" xfId="1307" xr:uid="{00000000-0005-0000-0000-000087030000}"/>
    <cellStyle name="40% - Accent6 2 4" xfId="292" xr:uid="{00000000-0005-0000-0000-000088030000}"/>
    <cellStyle name="40% - Accent6 2 4 2" xfId="688" xr:uid="{00000000-0005-0000-0000-000089030000}"/>
    <cellStyle name="40% - Accent6 2 4 2 2" xfId="1716" xr:uid="{00000000-0005-0000-0000-00008A030000}"/>
    <cellStyle name="40% - Accent6 2 4 3" xfId="1409" xr:uid="{00000000-0005-0000-0000-00008B030000}"/>
    <cellStyle name="40% - Accent6 2 5" xfId="927" xr:uid="{00000000-0005-0000-0000-00008C030000}"/>
    <cellStyle name="40% - Accent6 2 5 2" xfId="1855" xr:uid="{00000000-0005-0000-0000-00008D030000}"/>
    <cellStyle name="40% - Accent6 2 6" xfId="489" xr:uid="{00000000-0005-0000-0000-00008E030000}"/>
    <cellStyle name="40% - Accent6 2 6 2" xfId="1517" xr:uid="{00000000-0005-0000-0000-00008F030000}"/>
    <cellStyle name="40% - Accent6 2 7" xfId="1206" xr:uid="{00000000-0005-0000-0000-000090030000}"/>
    <cellStyle name="40% - Accent6 2_GBRNRS" xfId="385" xr:uid="{00000000-0005-0000-0000-000091030000}"/>
    <cellStyle name="40% - Accent6 20" xfId="2203" xr:uid="{00000000-0005-0000-0000-000092030000}"/>
    <cellStyle name="40% - Accent6 21" xfId="2228" xr:uid="{5CF5321F-A5AD-4BD8-814B-90F484995F0E}"/>
    <cellStyle name="40% - Accent6 22" xfId="2247" xr:uid="{7A2DD76F-24BA-407F-818E-1B632010BB3F}"/>
    <cellStyle name="40% - Accent6 23" xfId="2256" xr:uid="{3D623285-1181-456B-A4D7-6DA885FE2E7C}"/>
    <cellStyle name="40% - Accent6 24" xfId="2263" xr:uid="{0DA281F0-EC20-4C40-9FAF-D024C73EACB0}"/>
    <cellStyle name="40% - Accent6 25" xfId="2285" xr:uid="{3B3F82A8-C485-4C4C-ABF9-53F6267E2FC4}"/>
    <cellStyle name="40% - Accent6 26" xfId="2296" xr:uid="{291E1617-FFF0-4647-8CB8-1E16ED654DA8}"/>
    <cellStyle name="40% - Accent6 3" xfId="105" xr:uid="{00000000-0005-0000-0000-000093030000}"/>
    <cellStyle name="40% - Accent6 3 2" xfId="206" xr:uid="{00000000-0005-0000-0000-000094030000}"/>
    <cellStyle name="40% - Accent6 3 2 2" xfId="606" xr:uid="{00000000-0005-0000-0000-000095030000}"/>
    <cellStyle name="40% - Accent6 3 2 2 2" xfId="1634" xr:uid="{00000000-0005-0000-0000-000096030000}"/>
    <cellStyle name="40% - Accent6 3 2 3" xfId="1323" xr:uid="{00000000-0005-0000-0000-000097030000}"/>
    <cellStyle name="40% - Accent6 3 3" xfId="308" xr:uid="{00000000-0005-0000-0000-000098030000}"/>
    <cellStyle name="40% - Accent6 3 3 2" xfId="704" xr:uid="{00000000-0005-0000-0000-000099030000}"/>
    <cellStyle name="40% - Accent6 3 3 2 2" xfId="1732" xr:uid="{00000000-0005-0000-0000-00009A030000}"/>
    <cellStyle name="40% - Accent6 3 3 3" xfId="1425" xr:uid="{00000000-0005-0000-0000-00009B030000}"/>
    <cellStyle name="40% - Accent6 3 4" xfId="943" xr:uid="{00000000-0005-0000-0000-00009C030000}"/>
    <cellStyle name="40% - Accent6 3 4 2" xfId="1871" xr:uid="{00000000-0005-0000-0000-00009D030000}"/>
    <cellStyle name="40% - Accent6 3 5" xfId="505" xr:uid="{00000000-0005-0000-0000-00009E030000}"/>
    <cellStyle name="40% - Accent6 3 5 2" xfId="1533" xr:uid="{00000000-0005-0000-0000-00009F030000}"/>
    <cellStyle name="40% - Accent6 3 6" xfId="1222" xr:uid="{00000000-0005-0000-0000-0000A0030000}"/>
    <cellStyle name="40% - Accent6 3_GBRNRS" xfId="387" xr:uid="{00000000-0005-0000-0000-0000A1030000}"/>
    <cellStyle name="40% - Accent6 4" xfId="158" xr:uid="{00000000-0005-0000-0000-0000A2030000}"/>
    <cellStyle name="40% - Accent6 4 2" xfId="759" xr:uid="{00000000-0005-0000-0000-0000A3030000}"/>
    <cellStyle name="40% - Accent6 4 2 2" xfId="1787" xr:uid="{00000000-0005-0000-0000-0000A4030000}"/>
    <cellStyle name="40% - Accent6 4 3" xfId="558" xr:uid="{00000000-0005-0000-0000-0000A5030000}"/>
    <cellStyle name="40% - Accent6 4 3 2" xfId="1586" xr:uid="{00000000-0005-0000-0000-0000A6030000}"/>
    <cellStyle name="40% - Accent6 4 4" xfId="1275" xr:uid="{00000000-0005-0000-0000-0000A7030000}"/>
    <cellStyle name="40% - Accent6 5" xfId="260" xr:uid="{00000000-0005-0000-0000-0000A8030000}"/>
    <cellStyle name="40% - Accent6 5 2" xfId="659" xr:uid="{00000000-0005-0000-0000-0000A9030000}"/>
    <cellStyle name="40% - Accent6 5 2 2" xfId="1687" xr:uid="{00000000-0005-0000-0000-0000AA030000}"/>
    <cellStyle name="40% - Accent6 5 3" xfId="1377" xr:uid="{00000000-0005-0000-0000-0000AB030000}"/>
    <cellStyle name="40% - Accent6 6" xfId="895" xr:uid="{00000000-0005-0000-0000-0000AC030000}"/>
    <cellStyle name="40% - Accent6 6 2" xfId="1823" xr:uid="{00000000-0005-0000-0000-0000AD030000}"/>
    <cellStyle name="40% - Accent6 7" xfId="450" xr:uid="{00000000-0005-0000-0000-0000AE030000}"/>
    <cellStyle name="40% - Accent6 7 2" xfId="1485" xr:uid="{00000000-0005-0000-0000-0000AF030000}"/>
    <cellStyle name="40% - Accent6 8" xfId="1019" xr:uid="{00000000-0005-0000-0000-0000B0030000}"/>
    <cellStyle name="40% - Accent6 8 2" xfId="1946" xr:uid="{00000000-0005-0000-0000-0000B1030000}"/>
    <cellStyle name="40% - Accent6 9" xfId="1033" xr:uid="{00000000-0005-0000-0000-0000B2030000}"/>
    <cellStyle name="40% - Accent6 9 2" xfId="1960" xr:uid="{00000000-0005-0000-0000-0000B3030000}"/>
    <cellStyle name="60% - Accent1" xfId="23" builtinId="32" customBuiltin="1"/>
    <cellStyle name="60% - Accent1 2" xfId="803" xr:uid="{00000000-0005-0000-0000-0000B5030000}"/>
    <cellStyle name="60% - Accent1 3" xfId="2139" xr:uid="{00000000-0005-0000-0000-0000B6030000}"/>
    <cellStyle name="60% - Accent1 4" xfId="2213" xr:uid="{1CC044A0-6514-446E-87FA-2D1159FABC41}"/>
    <cellStyle name="60% - Accent1 5" xfId="2270" xr:uid="{ECD2C334-6D08-4DD3-8138-109E23208265}"/>
    <cellStyle name="60% - Accent2" xfId="27" builtinId="36" customBuiltin="1"/>
    <cellStyle name="60% - Accent2 2" xfId="802" xr:uid="{00000000-0005-0000-0000-0000B8030000}"/>
    <cellStyle name="60% - Accent2 3" xfId="2143" xr:uid="{00000000-0005-0000-0000-0000B9030000}"/>
    <cellStyle name="60% - Accent2 4" xfId="2217" xr:uid="{EC81BE7D-EBA1-4A12-8E79-0C95A603991A}"/>
    <cellStyle name="60% - Accent2 5" xfId="2274" xr:uid="{F4E03DB0-B34B-4966-9A06-E6FF9C882225}"/>
    <cellStyle name="60% - Accent3" xfId="31" builtinId="40" customBuiltin="1"/>
    <cellStyle name="60% - Accent3 2" xfId="807" xr:uid="{00000000-0005-0000-0000-0000BB030000}"/>
    <cellStyle name="60% - Accent3 3" xfId="2147" xr:uid="{00000000-0005-0000-0000-0000BC030000}"/>
    <cellStyle name="60% - Accent3 4" xfId="2220" xr:uid="{BD464B26-BF3B-409F-BB96-2FADE2D71006}"/>
    <cellStyle name="60% - Accent3 5" xfId="2277" xr:uid="{57CB2051-CC64-43BA-9A75-F4B53A533E3C}"/>
    <cellStyle name="60% - Accent4" xfId="35" builtinId="44" customBuiltin="1"/>
    <cellStyle name="60% - Accent4 2" xfId="805" xr:uid="{00000000-0005-0000-0000-0000BE030000}"/>
    <cellStyle name="60% - Accent4 3" xfId="2151" xr:uid="{00000000-0005-0000-0000-0000BF030000}"/>
    <cellStyle name="60% - Accent4 4" xfId="2223" xr:uid="{638BFDEF-FBE2-466E-90E1-7986A08796BA}"/>
    <cellStyle name="60% - Accent4 5" xfId="2280" xr:uid="{DD975BDA-ADD1-4328-9103-B5206C93705F}"/>
    <cellStyle name="60% - Accent5" xfId="39" builtinId="48" customBuiltin="1"/>
    <cellStyle name="60% - Accent5 2" xfId="801" xr:uid="{00000000-0005-0000-0000-0000C1030000}"/>
    <cellStyle name="60% - Accent5 3" xfId="2155" xr:uid="{00000000-0005-0000-0000-0000C2030000}"/>
    <cellStyle name="60% - Accent5 4" xfId="2226" xr:uid="{96A94ED3-70B9-4D35-98D3-CB97239AC111}"/>
    <cellStyle name="60% - Accent5 5" xfId="2283" xr:uid="{0018D814-9CDF-4D4D-8B5F-773BFA76202B}"/>
    <cellStyle name="60% - Accent6" xfId="43" builtinId="52" customBuiltin="1"/>
    <cellStyle name="60% - Accent6 2" xfId="804" xr:uid="{00000000-0005-0000-0000-0000C4030000}"/>
    <cellStyle name="60% - Accent6 3" xfId="2159" xr:uid="{00000000-0005-0000-0000-0000C5030000}"/>
    <cellStyle name="60% - Accent6 4" xfId="2229" xr:uid="{5E1C6EA7-7747-481C-A844-6EA40068AE2E}"/>
    <cellStyle name="60% - Accent6 5" xfId="2286" xr:uid="{386D3193-A4B9-4C7E-BFC2-F882C5BC3969}"/>
    <cellStyle name="Accent1" xfId="20" builtinId="29" customBuiltin="1"/>
    <cellStyle name="Accent1 2" xfId="826" xr:uid="{00000000-0005-0000-0000-0000C7030000}"/>
    <cellStyle name="Accent1 3" xfId="2136" xr:uid="{00000000-0005-0000-0000-0000C8030000}"/>
    <cellStyle name="Accent2" xfId="24" builtinId="33" customBuiltin="1"/>
    <cellStyle name="Accent2 2" xfId="809" xr:uid="{00000000-0005-0000-0000-0000CA030000}"/>
    <cellStyle name="Accent2 3" xfId="2140" xr:uid="{00000000-0005-0000-0000-0000CB030000}"/>
    <cellStyle name="Accent3" xfId="28" builtinId="37" customBuiltin="1"/>
    <cellStyle name="Accent3 2" xfId="828" xr:uid="{00000000-0005-0000-0000-0000CD030000}"/>
    <cellStyle name="Accent3 3" xfId="2144" xr:uid="{00000000-0005-0000-0000-0000CE030000}"/>
    <cellStyle name="Accent4" xfId="32" builtinId="41" customBuiltin="1"/>
    <cellStyle name="Accent4 2" xfId="810" xr:uid="{00000000-0005-0000-0000-0000D0030000}"/>
    <cellStyle name="Accent4 3" xfId="2148" xr:uid="{00000000-0005-0000-0000-0000D1030000}"/>
    <cellStyle name="Accent5" xfId="36" builtinId="45" customBuiltin="1"/>
    <cellStyle name="Accent5 2" xfId="822" xr:uid="{00000000-0005-0000-0000-0000D3030000}"/>
    <cellStyle name="Accent5 3" xfId="2152" xr:uid="{00000000-0005-0000-0000-0000D4030000}"/>
    <cellStyle name="Accent6" xfId="40" builtinId="49" customBuiltin="1"/>
    <cellStyle name="Accent6 2" xfId="821" xr:uid="{00000000-0005-0000-0000-0000D6030000}"/>
    <cellStyle name="Accent6 3" xfId="2156" xr:uid="{00000000-0005-0000-0000-0000D7030000}"/>
    <cellStyle name="Bad" xfId="781" xr:uid="{00000000-0005-0000-0000-0000D8030000}"/>
    <cellStyle name="BEPAALD" xfId="831" xr:uid="{00000000-0005-0000-0000-0000D9030000}"/>
    <cellStyle name="Berekening" xfId="14" builtinId="22" customBuiltin="1"/>
    <cellStyle name="Berekening 2" xfId="816" xr:uid="{00000000-0005-0000-0000-0000DB030000}"/>
    <cellStyle name="Berekening 3" xfId="2129" xr:uid="{00000000-0005-0000-0000-0000DC030000}"/>
    <cellStyle name="Calculation" xfId="782" xr:uid="{00000000-0005-0000-0000-0000DD030000}"/>
    <cellStyle name="Check Cell" xfId="783" xr:uid="{00000000-0005-0000-0000-0000DE030000}"/>
    <cellStyle name="Controlecel" xfId="16" builtinId="23" customBuiltin="1"/>
    <cellStyle name="Controlecel 2" xfId="823" xr:uid="{00000000-0005-0000-0000-0000E0030000}"/>
    <cellStyle name="Controlecel 3" xfId="2131" xr:uid="{00000000-0005-0000-0000-0000E1030000}"/>
    <cellStyle name="Datum" xfId="832" xr:uid="{00000000-0005-0000-0000-0000E2030000}"/>
    <cellStyle name="Datum 2" xfId="833" xr:uid="{00000000-0005-0000-0000-0000E3030000}"/>
    <cellStyle name="Datum 3" xfId="834" xr:uid="{00000000-0005-0000-0000-0000E4030000}"/>
    <cellStyle name="Euro" xfId="762" xr:uid="{00000000-0005-0000-0000-0000E5030000}"/>
    <cellStyle name="Euro 2" xfId="778" xr:uid="{00000000-0005-0000-0000-0000E6030000}"/>
    <cellStyle name="Explanatory Text" xfId="784" xr:uid="{00000000-0005-0000-0000-0000E7030000}"/>
    <cellStyle name="F2" xfId="835" xr:uid="{00000000-0005-0000-0000-0000E8030000}"/>
    <cellStyle name="F3" xfId="836" xr:uid="{00000000-0005-0000-0000-0000E9030000}"/>
    <cellStyle name="F4" xfId="837" xr:uid="{00000000-0005-0000-0000-0000EA030000}"/>
    <cellStyle name="F5" xfId="785" xr:uid="{00000000-0005-0000-0000-0000EB030000}"/>
    <cellStyle name="F6" xfId="838" xr:uid="{00000000-0005-0000-0000-0000EC030000}"/>
    <cellStyle name="F7" xfId="839" xr:uid="{00000000-0005-0000-0000-0000ED030000}"/>
    <cellStyle name="F8" xfId="840" xr:uid="{00000000-0005-0000-0000-0000EE030000}"/>
    <cellStyle name="Gekoppelde cel" xfId="15" builtinId="24" customBuiltin="1"/>
    <cellStyle name="Gekoppelde cel 2" xfId="825" xr:uid="{00000000-0005-0000-0000-0000F0030000}"/>
    <cellStyle name="Gekoppelde cel 3" xfId="2130" xr:uid="{00000000-0005-0000-0000-0000F1030000}"/>
    <cellStyle name="Goed" xfId="9" builtinId="26" customBuiltin="1"/>
    <cellStyle name="Goed 2" xfId="812" xr:uid="{00000000-0005-0000-0000-0000F3030000}"/>
    <cellStyle name="Goed 3" xfId="2124" xr:uid="{00000000-0005-0000-0000-0000F4030000}"/>
    <cellStyle name="Good" xfId="786" xr:uid="{00000000-0005-0000-0000-0000F5030000}"/>
    <cellStyle name="Header" xfId="763" xr:uid="{00000000-0005-0000-0000-0000F6030000}"/>
    <cellStyle name="Header 2" xfId="764" xr:uid="{00000000-0005-0000-0000-0000F7030000}"/>
    <cellStyle name="Heading 1" xfId="787" xr:uid="{00000000-0005-0000-0000-0000F8030000}"/>
    <cellStyle name="Heading 2" xfId="788" xr:uid="{00000000-0005-0000-0000-0000F9030000}"/>
    <cellStyle name="Heading 3" xfId="789" xr:uid="{00000000-0005-0000-0000-0000FA030000}"/>
    <cellStyle name="Heading 4" xfId="790" xr:uid="{00000000-0005-0000-0000-0000FB030000}"/>
    <cellStyle name="Hyperlink 2" xfId="765" xr:uid="{00000000-0005-0000-0000-0000FC030000}"/>
    <cellStyle name="Input" xfId="791" xr:uid="{00000000-0005-0000-0000-0000FD030000}"/>
    <cellStyle name="Invoer" xfId="12" builtinId="20" customBuiltin="1"/>
    <cellStyle name="Invoer 2" xfId="814" xr:uid="{00000000-0005-0000-0000-0000FF030000}"/>
    <cellStyle name="Invoer 3" xfId="2127" xr:uid="{00000000-0005-0000-0000-000000040000}"/>
    <cellStyle name="Komma 2" xfId="55" xr:uid="{00000000-0005-0000-0000-000001040000}"/>
    <cellStyle name="Komma 2 2" xfId="73" xr:uid="{00000000-0005-0000-0000-000002040000}"/>
    <cellStyle name="Komma 2 2 2" xfId="123" xr:uid="{00000000-0005-0000-0000-000003040000}"/>
    <cellStyle name="Komma 2 2 2 2" xfId="224" xr:uid="{00000000-0005-0000-0000-000004040000}"/>
    <cellStyle name="Komma 2 2 2 2 2" xfId="624" xr:uid="{00000000-0005-0000-0000-000005040000}"/>
    <cellStyle name="Komma 2 2 2 2 2 2" xfId="1652" xr:uid="{00000000-0005-0000-0000-000006040000}"/>
    <cellStyle name="Komma 2 2 2 2 3" xfId="1341" xr:uid="{00000000-0005-0000-0000-000007040000}"/>
    <cellStyle name="Komma 2 2 2 3" xfId="326" xr:uid="{00000000-0005-0000-0000-000008040000}"/>
    <cellStyle name="Komma 2 2 2 3 2" xfId="722" xr:uid="{00000000-0005-0000-0000-000009040000}"/>
    <cellStyle name="Komma 2 2 2 3 2 2" xfId="1750" xr:uid="{00000000-0005-0000-0000-00000A040000}"/>
    <cellStyle name="Komma 2 2 2 3 3" xfId="1443" xr:uid="{00000000-0005-0000-0000-00000B040000}"/>
    <cellStyle name="Komma 2 2 2 4" xfId="961" xr:uid="{00000000-0005-0000-0000-00000C040000}"/>
    <cellStyle name="Komma 2 2 2 4 2" xfId="1889" xr:uid="{00000000-0005-0000-0000-00000D040000}"/>
    <cellStyle name="Komma 2 2 2 5" xfId="523" xr:uid="{00000000-0005-0000-0000-00000E040000}"/>
    <cellStyle name="Komma 2 2 2 5 2" xfId="1551" xr:uid="{00000000-0005-0000-0000-00000F040000}"/>
    <cellStyle name="Komma 2 2 2 6" xfId="1240" xr:uid="{00000000-0005-0000-0000-000010040000}"/>
    <cellStyle name="Komma 2 2 3" xfId="176" xr:uid="{00000000-0005-0000-0000-000011040000}"/>
    <cellStyle name="Komma 2 2 3 2" xfId="576" xr:uid="{00000000-0005-0000-0000-000012040000}"/>
    <cellStyle name="Komma 2 2 3 2 2" xfId="1604" xr:uid="{00000000-0005-0000-0000-000013040000}"/>
    <cellStyle name="Komma 2 2 3 3" xfId="1293" xr:uid="{00000000-0005-0000-0000-000014040000}"/>
    <cellStyle name="Komma 2 2 4" xfId="278" xr:uid="{00000000-0005-0000-0000-000015040000}"/>
    <cellStyle name="Komma 2 2 4 2" xfId="674" xr:uid="{00000000-0005-0000-0000-000016040000}"/>
    <cellStyle name="Komma 2 2 4 2 2" xfId="1702" xr:uid="{00000000-0005-0000-0000-000017040000}"/>
    <cellStyle name="Komma 2 2 4 3" xfId="1395" xr:uid="{00000000-0005-0000-0000-000018040000}"/>
    <cellStyle name="Komma 2 2 5" xfId="913" xr:uid="{00000000-0005-0000-0000-000019040000}"/>
    <cellStyle name="Komma 2 2 5 2" xfId="1841" xr:uid="{00000000-0005-0000-0000-00001A040000}"/>
    <cellStyle name="Komma 2 2 6" xfId="475" xr:uid="{00000000-0005-0000-0000-00001B040000}"/>
    <cellStyle name="Komma 2 2 6 2" xfId="1503" xr:uid="{00000000-0005-0000-0000-00001C040000}"/>
    <cellStyle name="Komma 2 2 7" xfId="1192" xr:uid="{00000000-0005-0000-0000-00001D040000}"/>
    <cellStyle name="Komma 2 3" xfId="110" xr:uid="{00000000-0005-0000-0000-00001E040000}"/>
    <cellStyle name="Komma 2 3 2" xfId="211" xr:uid="{00000000-0005-0000-0000-00001F040000}"/>
    <cellStyle name="Komma 2 3 2 2" xfId="611" xr:uid="{00000000-0005-0000-0000-000020040000}"/>
    <cellStyle name="Komma 2 3 2 2 2" xfId="1639" xr:uid="{00000000-0005-0000-0000-000021040000}"/>
    <cellStyle name="Komma 2 3 2 3" xfId="1328" xr:uid="{00000000-0005-0000-0000-000022040000}"/>
    <cellStyle name="Komma 2 3 3" xfId="313" xr:uid="{00000000-0005-0000-0000-000023040000}"/>
    <cellStyle name="Komma 2 3 3 2" xfId="709" xr:uid="{00000000-0005-0000-0000-000024040000}"/>
    <cellStyle name="Komma 2 3 3 2 2" xfId="1737" xr:uid="{00000000-0005-0000-0000-000025040000}"/>
    <cellStyle name="Komma 2 3 3 3" xfId="1430" xr:uid="{00000000-0005-0000-0000-000026040000}"/>
    <cellStyle name="Komma 2 3 4" xfId="948" xr:uid="{00000000-0005-0000-0000-000027040000}"/>
    <cellStyle name="Komma 2 3 4 2" xfId="1876" xr:uid="{00000000-0005-0000-0000-000028040000}"/>
    <cellStyle name="Komma 2 3 5" xfId="510" xr:uid="{00000000-0005-0000-0000-000029040000}"/>
    <cellStyle name="Komma 2 3 5 2" xfId="1538" xr:uid="{00000000-0005-0000-0000-00002A040000}"/>
    <cellStyle name="Komma 2 3 6" xfId="1227" xr:uid="{00000000-0005-0000-0000-00002B040000}"/>
    <cellStyle name="Komma 2 4" xfId="163" xr:uid="{00000000-0005-0000-0000-00002C040000}"/>
    <cellStyle name="Komma 2 4 2" xfId="772" xr:uid="{00000000-0005-0000-0000-00002D040000}"/>
    <cellStyle name="Komma 2 4 3" xfId="563" xr:uid="{00000000-0005-0000-0000-00002E040000}"/>
    <cellStyle name="Komma 2 4 3 2" xfId="1591" xr:uid="{00000000-0005-0000-0000-00002F040000}"/>
    <cellStyle name="Komma 2 4 4" xfId="1280" xr:uid="{00000000-0005-0000-0000-000030040000}"/>
    <cellStyle name="Komma 2 5" xfId="265" xr:uid="{00000000-0005-0000-0000-000031040000}"/>
    <cellStyle name="Komma 2 5 2" xfId="883" xr:uid="{00000000-0005-0000-0000-000032040000}"/>
    <cellStyle name="Komma 2 5 2 2" xfId="1811" xr:uid="{00000000-0005-0000-0000-000033040000}"/>
    <cellStyle name="Komma 2 5 3" xfId="661" xr:uid="{00000000-0005-0000-0000-000034040000}"/>
    <cellStyle name="Komma 2 5 3 2" xfId="1689" xr:uid="{00000000-0005-0000-0000-000035040000}"/>
    <cellStyle name="Komma 2 5 4" xfId="1382" xr:uid="{00000000-0005-0000-0000-000036040000}"/>
    <cellStyle name="Komma 2 6" xfId="900" xr:uid="{00000000-0005-0000-0000-000037040000}"/>
    <cellStyle name="Komma 2 6 2" xfId="1828" xr:uid="{00000000-0005-0000-0000-000038040000}"/>
    <cellStyle name="Komma 2 7" xfId="461" xr:uid="{00000000-0005-0000-0000-000039040000}"/>
    <cellStyle name="Komma 2 7 2" xfId="1490" xr:uid="{00000000-0005-0000-0000-00003A040000}"/>
    <cellStyle name="Komma 2 8" xfId="1179" xr:uid="{00000000-0005-0000-0000-00003B040000}"/>
    <cellStyle name="Komma 3" xfId="144" xr:uid="{00000000-0005-0000-0000-00003C040000}"/>
    <cellStyle name="Komma 3 2" xfId="245" xr:uid="{00000000-0005-0000-0000-00003D040000}"/>
    <cellStyle name="Komma 3 2 2" xfId="808" xr:uid="{00000000-0005-0000-0000-00003E040000}"/>
    <cellStyle name="Komma 3 2 3" xfId="645" xr:uid="{00000000-0005-0000-0000-00003F040000}"/>
    <cellStyle name="Komma 3 2 3 2" xfId="1673" xr:uid="{00000000-0005-0000-0000-000040040000}"/>
    <cellStyle name="Komma 3 2 4" xfId="1362" xr:uid="{00000000-0005-0000-0000-000041040000}"/>
    <cellStyle name="Komma 3 3" xfId="347" xr:uid="{00000000-0005-0000-0000-000042040000}"/>
    <cellStyle name="Komma 3 3 2" xfId="776" xr:uid="{00000000-0005-0000-0000-000043040000}"/>
    <cellStyle name="Komma 3 3 3" xfId="743" xr:uid="{00000000-0005-0000-0000-000044040000}"/>
    <cellStyle name="Komma 3 3 3 2" xfId="1771" xr:uid="{00000000-0005-0000-0000-000045040000}"/>
    <cellStyle name="Komma 3 3 4" xfId="1464" xr:uid="{00000000-0005-0000-0000-000046040000}"/>
    <cellStyle name="Komma 3 4" xfId="982" xr:uid="{00000000-0005-0000-0000-000047040000}"/>
    <cellStyle name="Komma 3 4 2" xfId="1910" xr:uid="{00000000-0005-0000-0000-000048040000}"/>
    <cellStyle name="Komma 3 5" xfId="544" xr:uid="{00000000-0005-0000-0000-000049040000}"/>
    <cellStyle name="Komma 3 5 2" xfId="1572" xr:uid="{00000000-0005-0000-0000-00004A040000}"/>
    <cellStyle name="Komma 3 6" xfId="1261" xr:uid="{00000000-0005-0000-0000-00004B040000}"/>
    <cellStyle name="Komma 4" xfId="146" xr:uid="{00000000-0005-0000-0000-00004C040000}"/>
    <cellStyle name="Komma 4 2" xfId="247" xr:uid="{00000000-0005-0000-0000-00004D040000}"/>
    <cellStyle name="Komma 4 2 2" xfId="779" xr:uid="{00000000-0005-0000-0000-00004E040000}"/>
    <cellStyle name="Komma 4 2 2 2" xfId="1790" xr:uid="{00000000-0005-0000-0000-00004F040000}"/>
    <cellStyle name="Komma 4 2 3" xfId="647" xr:uid="{00000000-0005-0000-0000-000050040000}"/>
    <cellStyle name="Komma 4 2 3 2" xfId="1675" xr:uid="{00000000-0005-0000-0000-000051040000}"/>
    <cellStyle name="Komma 4 2 4" xfId="1364" xr:uid="{00000000-0005-0000-0000-000052040000}"/>
    <cellStyle name="Komma 4 3" xfId="349" xr:uid="{00000000-0005-0000-0000-000053040000}"/>
    <cellStyle name="Komma 4 3 2" xfId="745" xr:uid="{00000000-0005-0000-0000-000054040000}"/>
    <cellStyle name="Komma 4 3 2 2" xfId="1773" xr:uid="{00000000-0005-0000-0000-000055040000}"/>
    <cellStyle name="Komma 4 3 3" xfId="1466" xr:uid="{00000000-0005-0000-0000-000056040000}"/>
    <cellStyle name="Komma 4 4" xfId="984" xr:uid="{00000000-0005-0000-0000-000057040000}"/>
    <cellStyle name="Komma 4 4 2" xfId="1912" xr:uid="{00000000-0005-0000-0000-000058040000}"/>
    <cellStyle name="Komma 4 5" xfId="546" xr:uid="{00000000-0005-0000-0000-000059040000}"/>
    <cellStyle name="Komma 4 5 2" xfId="1574" xr:uid="{00000000-0005-0000-0000-00005A040000}"/>
    <cellStyle name="Komma 4 6" xfId="1263" xr:uid="{00000000-0005-0000-0000-00005B040000}"/>
    <cellStyle name="Komma 5" xfId="142" xr:uid="{00000000-0005-0000-0000-00005C040000}"/>
    <cellStyle name="Komma 5 2" xfId="243" xr:uid="{00000000-0005-0000-0000-00005D040000}"/>
    <cellStyle name="Komma 5 2 2" xfId="842" xr:uid="{00000000-0005-0000-0000-00005E040000}"/>
    <cellStyle name="Komma 5 2 2 2" xfId="1795" xr:uid="{00000000-0005-0000-0000-00005F040000}"/>
    <cellStyle name="Komma 5 2 3" xfId="643" xr:uid="{00000000-0005-0000-0000-000060040000}"/>
    <cellStyle name="Komma 5 2 3 2" xfId="1671" xr:uid="{00000000-0005-0000-0000-000061040000}"/>
    <cellStyle name="Komma 5 2 4" xfId="1360" xr:uid="{00000000-0005-0000-0000-000062040000}"/>
    <cellStyle name="Komma 5 3" xfId="345" xr:uid="{00000000-0005-0000-0000-000063040000}"/>
    <cellStyle name="Komma 5 3 2" xfId="841" xr:uid="{00000000-0005-0000-0000-000064040000}"/>
    <cellStyle name="Komma 5 3 2 2" xfId="1794" xr:uid="{00000000-0005-0000-0000-000065040000}"/>
    <cellStyle name="Komma 5 3 3" xfId="741" xr:uid="{00000000-0005-0000-0000-000066040000}"/>
    <cellStyle name="Komma 5 3 3 2" xfId="1769" xr:uid="{00000000-0005-0000-0000-000067040000}"/>
    <cellStyle name="Komma 5 3 4" xfId="1462" xr:uid="{00000000-0005-0000-0000-000068040000}"/>
    <cellStyle name="Komma 5 4" xfId="980" xr:uid="{00000000-0005-0000-0000-000069040000}"/>
    <cellStyle name="Komma 5 4 2" xfId="1908" xr:uid="{00000000-0005-0000-0000-00006A040000}"/>
    <cellStyle name="Komma 5 5" xfId="542" xr:uid="{00000000-0005-0000-0000-00006B040000}"/>
    <cellStyle name="Komma 5 5 2" xfId="1570" xr:uid="{00000000-0005-0000-0000-00006C040000}"/>
    <cellStyle name="Komma 5 6" xfId="1259" xr:uid="{00000000-0005-0000-0000-00006D040000}"/>
    <cellStyle name="Komma 6" xfId="843" xr:uid="{00000000-0005-0000-0000-00006E040000}"/>
    <cellStyle name="Komma 6 2" xfId="1796" xr:uid="{00000000-0005-0000-0000-00006F040000}"/>
    <cellStyle name="Komma 7" xfId="844" xr:uid="{00000000-0005-0000-0000-000070040000}"/>
    <cellStyle name="Komma 7 2" xfId="1797" xr:uid="{00000000-0005-0000-0000-000071040000}"/>
    <cellStyle name="Komma 8" xfId="879" xr:uid="{00000000-0005-0000-0000-000072040000}"/>
    <cellStyle name="Komma 8 2" xfId="1807" xr:uid="{00000000-0005-0000-0000-000073040000}"/>
    <cellStyle name="Komma 9" xfId="881" xr:uid="{00000000-0005-0000-0000-000074040000}"/>
    <cellStyle name="Komma 9 2" xfId="1809" xr:uid="{00000000-0005-0000-0000-000075040000}"/>
    <cellStyle name="Komma0" xfId="845" xr:uid="{00000000-0005-0000-0000-000076040000}"/>
    <cellStyle name="Komma0 2" xfId="846" xr:uid="{00000000-0005-0000-0000-000077040000}"/>
    <cellStyle name="Komma0 3" xfId="847" xr:uid="{00000000-0005-0000-0000-000078040000}"/>
    <cellStyle name="Kop 1" xfId="5" builtinId="16" customBuiltin="1"/>
    <cellStyle name="Kop 1 2" xfId="811" xr:uid="{00000000-0005-0000-0000-00007A040000}"/>
    <cellStyle name="Kop 1 3" xfId="2120" xr:uid="{00000000-0005-0000-0000-00007B040000}"/>
    <cellStyle name="Kop 2" xfId="6" builtinId="17" customBuiltin="1"/>
    <cellStyle name="Kop 2 2" xfId="817" xr:uid="{00000000-0005-0000-0000-00007D040000}"/>
    <cellStyle name="Kop 2 3" xfId="2121" xr:uid="{00000000-0005-0000-0000-00007E040000}"/>
    <cellStyle name="Kop 3" xfId="7" builtinId="18" customBuiltin="1"/>
    <cellStyle name="Kop 3 2" xfId="827" xr:uid="{00000000-0005-0000-0000-000080040000}"/>
    <cellStyle name="Kop 3 3" xfId="2122" xr:uid="{00000000-0005-0000-0000-000081040000}"/>
    <cellStyle name="Kop 4" xfId="8" builtinId="19" customBuiltin="1"/>
    <cellStyle name="Kop 4 2" xfId="819" xr:uid="{00000000-0005-0000-0000-000083040000}"/>
    <cellStyle name="Kop 4 3" xfId="2123" xr:uid="{00000000-0005-0000-0000-000084040000}"/>
    <cellStyle name="KOP1" xfId="848" xr:uid="{00000000-0005-0000-0000-000085040000}"/>
    <cellStyle name="KOP2" xfId="849" xr:uid="{00000000-0005-0000-0000-000086040000}"/>
    <cellStyle name="Koptekst 1" xfId="850" xr:uid="{00000000-0005-0000-0000-000087040000}"/>
    <cellStyle name="Koptekst 1 2" xfId="851" xr:uid="{00000000-0005-0000-0000-000088040000}"/>
    <cellStyle name="Koptekst 1 3" xfId="852" xr:uid="{00000000-0005-0000-0000-000089040000}"/>
    <cellStyle name="Koptekst 2" xfId="853" xr:uid="{00000000-0005-0000-0000-00008A040000}"/>
    <cellStyle name="Koptekst 2 2" xfId="854" xr:uid="{00000000-0005-0000-0000-00008B040000}"/>
    <cellStyle name="Koptekst 2 3" xfId="855" xr:uid="{00000000-0005-0000-0000-00008C040000}"/>
    <cellStyle name="Linked Cell" xfId="792" xr:uid="{00000000-0005-0000-0000-00008D040000}"/>
    <cellStyle name="MUNT" xfId="856" xr:uid="{00000000-0005-0000-0000-00008E040000}"/>
    <cellStyle name="Neutraal" xfId="11" builtinId="28" customBuiltin="1"/>
    <cellStyle name="Neutraal 2" xfId="824" xr:uid="{00000000-0005-0000-0000-000090040000}"/>
    <cellStyle name="Neutraal 3" xfId="2126" xr:uid="{00000000-0005-0000-0000-000091040000}"/>
    <cellStyle name="Neutraal 4" xfId="2205" xr:uid="{B680FE3A-6469-4A67-90B5-F074BB3F6A25}"/>
    <cellStyle name="Neutral" xfId="793" xr:uid="{00000000-0005-0000-0000-000092040000}"/>
    <cellStyle name="Note" xfId="794" xr:uid="{00000000-0005-0000-0000-000093040000}"/>
    <cellStyle name="Notitie 10" xfId="2091" xr:uid="{00000000-0005-0000-0000-000094040000}"/>
    <cellStyle name="Notitie 11" xfId="2106" xr:uid="{00000000-0005-0000-0000-000095040000}"/>
    <cellStyle name="Notitie 12" xfId="2133" xr:uid="{00000000-0005-0000-0000-000096040000}"/>
    <cellStyle name="Notitie 13" xfId="2163" xr:uid="{00000000-0005-0000-0000-000097040000}"/>
    <cellStyle name="Notitie 14" xfId="2177" xr:uid="{00000000-0005-0000-0000-000098040000}"/>
    <cellStyle name="Notitie 15" xfId="2191" xr:uid="{00000000-0005-0000-0000-000099040000}"/>
    <cellStyle name="Notitie 16" xfId="2209" xr:uid="{4135CF4A-0398-4908-BAA1-591D48D4A1CB}"/>
    <cellStyle name="Notitie 17" xfId="2265" xr:uid="{9E1ECEF9-2175-4963-8F67-D3085C8899A3}"/>
    <cellStyle name="Notitie 2" xfId="45" xr:uid="{00000000-0005-0000-0000-00009A040000}"/>
    <cellStyle name="Notitie 2 2" xfId="91" xr:uid="{00000000-0005-0000-0000-00009B040000}"/>
    <cellStyle name="Notitie 2 2 2" xfId="139" xr:uid="{00000000-0005-0000-0000-00009C040000}"/>
    <cellStyle name="Notitie 2 2 2 2" xfId="240" xr:uid="{00000000-0005-0000-0000-00009D040000}"/>
    <cellStyle name="Notitie 2 2 2 2 2" xfId="640" xr:uid="{00000000-0005-0000-0000-00009E040000}"/>
    <cellStyle name="Notitie 2 2 2 2 2 2" xfId="1668" xr:uid="{00000000-0005-0000-0000-00009F040000}"/>
    <cellStyle name="Notitie 2 2 2 2 3" xfId="1357" xr:uid="{00000000-0005-0000-0000-0000A0040000}"/>
    <cellStyle name="Notitie 2 2 2 3" xfId="342" xr:uid="{00000000-0005-0000-0000-0000A1040000}"/>
    <cellStyle name="Notitie 2 2 2 3 2" xfId="738" xr:uid="{00000000-0005-0000-0000-0000A2040000}"/>
    <cellStyle name="Notitie 2 2 2 3 2 2" xfId="1766" xr:uid="{00000000-0005-0000-0000-0000A3040000}"/>
    <cellStyle name="Notitie 2 2 2 3 3" xfId="1459" xr:uid="{00000000-0005-0000-0000-0000A4040000}"/>
    <cellStyle name="Notitie 2 2 2 4" xfId="977" xr:uid="{00000000-0005-0000-0000-0000A5040000}"/>
    <cellStyle name="Notitie 2 2 2 4 2" xfId="1905" xr:uid="{00000000-0005-0000-0000-0000A6040000}"/>
    <cellStyle name="Notitie 2 2 2 5" xfId="539" xr:uid="{00000000-0005-0000-0000-0000A7040000}"/>
    <cellStyle name="Notitie 2 2 2 5 2" xfId="1567" xr:uid="{00000000-0005-0000-0000-0000A8040000}"/>
    <cellStyle name="Notitie 2 2 2 6" xfId="1256" xr:uid="{00000000-0005-0000-0000-0000A9040000}"/>
    <cellStyle name="Notitie 2 2 3" xfId="192" xr:uid="{00000000-0005-0000-0000-0000AA040000}"/>
    <cellStyle name="Notitie 2 2 3 2" xfId="592" xr:uid="{00000000-0005-0000-0000-0000AB040000}"/>
    <cellStyle name="Notitie 2 2 3 2 2" xfId="1620" xr:uid="{00000000-0005-0000-0000-0000AC040000}"/>
    <cellStyle name="Notitie 2 2 3 3" xfId="1309" xr:uid="{00000000-0005-0000-0000-0000AD040000}"/>
    <cellStyle name="Notitie 2 2 4" xfId="294" xr:uid="{00000000-0005-0000-0000-0000AE040000}"/>
    <cellStyle name="Notitie 2 2 4 2" xfId="690" xr:uid="{00000000-0005-0000-0000-0000AF040000}"/>
    <cellStyle name="Notitie 2 2 4 2 2" xfId="1718" xr:uid="{00000000-0005-0000-0000-0000B0040000}"/>
    <cellStyle name="Notitie 2 2 4 3" xfId="1411" xr:uid="{00000000-0005-0000-0000-0000B1040000}"/>
    <cellStyle name="Notitie 2 2 5" xfId="929" xr:uid="{00000000-0005-0000-0000-0000B2040000}"/>
    <cellStyle name="Notitie 2 2 5 2" xfId="1857" xr:uid="{00000000-0005-0000-0000-0000B3040000}"/>
    <cellStyle name="Notitie 2 2 6" xfId="491" xr:uid="{00000000-0005-0000-0000-0000B4040000}"/>
    <cellStyle name="Notitie 2 2 6 2" xfId="1519" xr:uid="{00000000-0005-0000-0000-0000B5040000}"/>
    <cellStyle name="Notitie 2 2 7" xfId="1208" xr:uid="{00000000-0005-0000-0000-0000B6040000}"/>
    <cellStyle name="Notitie 2 3" xfId="107" xr:uid="{00000000-0005-0000-0000-0000B7040000}"/>
    <cellStyle name="Notitie 2 3 2" xfId="208" xr:uid="{00000000-0005-0000-0000-0000B8040000}"/>
    <cellStyle name="Notitie 2 3 2 2" xfId="608" xr:uid="{00000000-0005-0000-0000-0000B9040000}"/>
    <cellStyle name="Notitie 2 3 2 2 2" xfId="1636" xr:uid="{00000000-0005-0000-0000-0000BA040000}"/>
    <cellStyle name="Notitie 2 3 2 3" xfId="1325" xr:uid="{00000000-0005-0000-0000-0000BB040000}"/>
    <cellStyle name="Notitie 2 3 3" xfId="310" xr:uid="{00000000-0005-0000-0000-0000BC040000}"/>
    <cellStyle name="Notitie 2 3 3 2" xfId="706" xr:uid="{00000000-0005-0000-0000-0000BD040000}"/>
    <cellStyle name="Notitie 2 3 3 2 2" xfId="1734" xr:uid="{00000000-0005-0000-0000-0000BE040000}"/>
    <cellStyle name="Notitie 2 3 3 3" xfId="1427" xr:uid="{00000000-0005-0000-0000-0000BF040000}"/>
    <cellStyle name="Notitie 2 3 4" xfId="945" xr:uid="{00000000-0005-0000-0000-0000C0040000}"/>
    <cellStyle name="Notitie 2 3 4 2" xfId="1873" xr:uid="{00000000-0005-0000-0000-0000C1040000}"/>
    <cellStyle name="Notitie 2 3 5" xfId="507" xr:uid="{00000000-0005-0000-0000-0000C2040000}"/>
    <cellStyle name="Notitie 2 3 5 2" xfId="1535" xr:uid="{00000000-0005-0000-0000-0000C3040000}"/>
    <cellStyle name="Notitie 2 3 6" xfId="1224" xr:uid="{00000000-0005-0000-0000-0000C4040000}"/>
    <cellStyle name="Notitie 2 4" xfId="160" xr:uid="{00000000-0005-0000-0000-0000C5040000}"/>
    <cellStyle name="Notitie 2 4 2" xfId="560" xr:uid="{00000000-0005-0000-0000-0000C6040000}"/>
    <cellStyle name="Notitie 2 4 2 2" xfId="1588" xr:uid="{00000000-0005-0000-0000-0000C7040000}"/>
    <cellStyle name="Notitie 2 4 3" xfId="1277" xr:uid="{00000000-0005-0000-0000-0000C8040000}"/>
    <cellStyle name="Notitie 2 5" xfId="262" xr:uid="{00000000-0005-0000-0000-0000C9040000}"/>
    <cellStyle name="Notitie 2 5 2" xfId="660" xr:uid="{00000000-0005-0000-0000-0000CA040000}"/>
    <cellStyle name="Notitie 2 5 2 2" xfId="1688" xr:uid="{00000000-0005-0000-0000-0000CB040000}"/>
    <cellStyle name="Notitie 2 5 3" xfId="1379" xr:uid="{00000000-0005-0000-0000-0000CC040000}"/>
    <cellStyle name="Notitie 2 6" xfId="897" xr:uid="{00000000-0005-0000-0000-0000CD040000}"/>
    <cellStyle name="Notitie 2 6 2" xfId="1825" xr:uid="{00000000-0005-0000-0000-0000CE040000}"/>
    <cellStyle name="Notitie 2 7" xfId="455" xr:uid="{00000000-0005-0000-0000-0000CF040000}"/>
    <cellStyle name="Notitie 2 7 2" xfId="1487" xr:uid="{00000000-0005-0000-0000-0000D0040000}"/>
    <cellStyle name="Notitie 2 8" xfId="1176" xr:uid="{00000000-0005-0000-0000-0000D1040000}"/>
    <cellStyle name="Notitie 3" xfId="388" xr:uid="{00000000-0005-0000-0000-0000D2040000}"/>
    <cellStyle name="Notitie 3 2" xfId="747" xr:uid="{00000000-0005-0000-0000-0000D3040000}"/>
    <cellStyle name="Notitie 3 2 2" xfId="1775" xr:uid="{00000000-0005-0000-0000-0000D4040000}"/>
    <cellStyle name="Notitie 3 3" xfId="1467" xr:uid="{00000000-0005-0000-0000-0000D5040000}"/>
    <cellStyle name="Notitie 4" xfId="806" xr:uid="{00000000-0005-0000-0000-0000D6040000}"/>
    <cellStyle name="Notitie 4 2" xfId="1792" xr:uid="{00000000-0005-0000-0000-0000D7040000}"/>
    <cellStyle name="Notitie 5" xfId="996" xr:uid="{00000000-0005-0000-0000-0000D8040000}"/>
    <cellStyle name="Notitie 5 2" xfId="1923" xr:uid="{00000000-0005-0000-0000-0000D9040000}"/>
    <cellStyle name="Notitie 6" xfId="1063" xr:uid="{00000000-0005-0000-0000-0000DA040000}"/>
    <cellStyle name="Notitie 6 2" xfId="1990" xr:uid="{00000000-0005-0000-0000-0000DB040000}"/>
    <cellStyle name="Notitie 7" xfId="1112" xr:uid="{00000000-0005-0000-0000-0000DC040000}"/>
    <cellStyle name="Notitie 7 2" xfId="2039" xr:uid="{00000000-0005-0000-0000-0000DD040000}"/>
    <cellStyle name="Notitie 8" xfId="1141" xr:uid="{00000000-0005-0000-0000-0000DE040000}"/>
    <cellStyle name="Notitie 8 2" xfId="2068" xr:uid="{00000000-0005-0000-0000-0000DF040000}"/>
    <cellStyle name="Notitie 9" xfId="1159" xr:uid="{00000000-0005-0000-0000-0000E0040000}"/>
    <cellStyle name="Ongeldig" xfId="10" builtinId="27" customBuiltin="1"/>
    <cellStyle name="Ongeldig 2" xfId="829" xr:uid="{00000000-0005-0000-0000-0000E2040000}"/>
    <cellStyle name="Ongeldig 3" xfId="2125" xr:uid="{00000000-0005-0000-0000-0000E3040000}"/>
    <cellStyle name="Output" xfId="795" xr:uid="{00000000-0005-0000-0000-0000E4040000}"/>
    <cellStyle name="Procent 2" xfId="48" xr:uid="{00000000-0005-0000-0000-0000E5040000}"/>
    <cellStyle name="Procent 2 2" xfId="74" xr:uid="{00000000-0005-0000-0000-0000E6040000}"/>
    <cellStyle name="Procent 2 3" xfId="457" xr:uid="{00000000-0005-0000-0000-0000E7040000}"/>
    <cellStyle name="Procent 2 3 2" xfId="766" xr:uid="{00000000-0005-0000-0000-0000E8040000}"/>
    <cellStyle name="Procent 2 4" xfId="882" xr:uid="{00000000-0005-0000-0000-0000E9040000}"/>
    <cellStyle name="Procent 2 4 2" xfId="1810" xr:uid="{00000000-0005-0000-0000-0000EA040000}"/>
    <cellStyle name="Procent 2 5" xfId="433" xr:uid="{00000000-0005-0000-0000-0000EB040000}"/>
    <cellStyle name="Procent 3" xfId="49" xr:uid="{00000000-0005-0000-0000-0000EC040000}"/>
    <cellStyle name="Procent 3 2" xfId="773" xr:uid="{00000000-0005-0000-0000-0000ED040000}"/>
    <cellStyle name="Procent 4" xfId="50" xr:uid="{00000000-0005-0000-0000-0000EE040000}"/>
    <cellStyle name="Procent 4 2" xfId="777" xr:uid="{00000000-0005-0000-0000-0000EF040000}"/>
    <cellStyle name="Procent 5" xfId="56" xr:uid="{00000000-0005-0000-0000-0000F0040000}"/>
    <cellStyle name="Procent 5 2" xfId="876" xr:uid="{00000000-0005-0000-0000-0000F1040000}"/>
    <cellStyle name="Procent 5 2 2" xfId="1805" xr:uid="{00000000-0005-0000-0000-0000F2040000}"/>
    <cellStyle name="Procent 6" xfId="93" xr:uid="{00000000-0005-0000-0000-0000F3040000}"/>
    <cellStyle name="Procent 6 2" xfId="141" xr:uid="{00000000-0005-0000-0000-0000F4040000}"/>
    <cellStyle name="Procent 6 2 2" xfId="242" xr:uid="{00000000-0005-0000-0000-0000F5040000}"/>
    <cellStyle name="Procent 6 2 2 2" xfId="642" xr:uid="{00000000-0005-0000-0000-0000F6040000}"/>
    <cellStyle name="Procent 6 2 2 2 2" xfId="1670" xr:uid="{00000000-0005-0000-0000-0000F7040000}"/>
    <cellStyle name="Procent 6 2 2 3" xfId="1359" xr:uid="{00000000-0005-0000-0000-0000F8040000}"/>
    <cellStyle name="Procent 6 2 3" xfId="344" xr:uid="{00000000-0005-0000-0000-0000F9040000}"/>
    <cellStyle name="Procent 6 2 3 2" xfId="740" xr:uid="{00000000-0005-0000-0000-0000FA040000}"/>
    <cellStyle name="Procent 6 2 3 2 2" xfId="1768" xr:uid="{00000000-0005-0000-0000-0000FB040000}"/>
    <cellStyle name="Procent 6 2 3 3" xfId="1461" xr:uid="{00000000-0005-0000-0000-0000FC040000}"/>
    <cellStyle name="Procent 6 2 4" xfId="979" xr:uid="{00000000-0005-0000-0000-0000FD040000}"/>
    <cellStyle name="Procent 6 2 4 2" xfId="1907" xr:uid="{00000000-0005-0000-0000-0000FE040000}"/>
    <cellStyle name="Procent 6 2 5" xfId="541" xr:uid="{00000000-0005-0000-0000-0000FF040000}"/>
    <cellStyle name="Procent 6 2 5 2" xfId="1569" xr:uid="{00000000-0005-0000-0000-000000050000}"/>
    <cellStyle name="Procent 6 2 6" xfId="1258" xr:uid="{00000000-0005-0000-0000-000001050000}"/>
    <cellStyle name="Procent 6 3" xfId="194" xr:uid="{00000000-0005-0000-0000-000002050000}"/>
    <cellStyle name="Procent 6 3 2" xfId="594" xr:uid="{00000000-0005-0000-0000-000003050000}"/>
    <cellStyle name="Procent 6 3 2 2" xfId="1622" xr:uid="{00000000-0005-0000-0000-000004050000}"/>
    <cellStyle name="Procent 6 3 3" xfId="1311" xr:uid="{00000000-0005-0000-0000-000005050000}"/>
    <cellStyle name="Procent 6 4" xfId="296" xr:uid="{00000000-0005-0000-0000-000006050000}"/>
    <cellStyle name="Procent 6 4 2" xfId="692" xr:uid="{00000000-0005-0000-0000-000007050000}"/>
    <cellStyle name="Procent 6 4 2 2" xfId="1720" xr:uid="{00000000-0005-0000-0000-000008050000}"/>
    <cellStyle name="Procent 6 4 3" xfId="1413" xr:uid="{00000000-0005-0000-0000-000009050000}"/>
    <cellStyle name="Procent 6 5" xfId="931" xr:uid="{00000000-0005-0000-0000-00000A050000}"/>
    <cellStyle name="Procent 6 5 2" xfId="1859" xr:uid="{00000000-0005-0000-0000-00000B050000}"/>
    <cellStyle name="Procent 6 6" xfId="493" xr:uid="{00000000-0005-0000-0000-00000C050000}"/>
    <cellStyle name="Procent 6 6 2" xfId="1521" xr:uid="{00000000-0005-0000-0000-00000D050000}"/>
    <cellStyle name="Procent 6 7" xfId="1210" xr:uid="{00000000-0005-0000-0000-00000E050000}"/>
    <cellStyle name="Procent 7" xfId="430" xr:uid="{00000000-0005-0000-0000-00000F050000}"/>
    <cellStyle name="PUNT" xfId="857" xr:uid="{00000000-0005-0000-0000-000010050000}"/>
    <cellStyle name="Standaard" xfId="0" builtinId="0"/>
    <cellStyle name="Standaard 10" xfId="92" xr:uid="{00000000-0005-0000-0000-000012050000}"/>
    <cellStyle name="Standaard 10 2" xfId="140" xr:uid="{00000000-0005-0000-0000-000013050000}"/>
    <cellStyle name="Standaard 10 2 2" xfId="241" xr:uid="{00000000-0005-0000-0000-000014050000}"/>
    <cellStyle name="Standaard 10 2 2 2" xfId="641" xr:uid="{00000000-0005-0000-0000-000015050000}"/>
    <cellStyle name="Standaard 10 2 2 2 2" xfId="1669" xr:uid="{00000000-0005-0000-0000-000016050000}"/>
    <cellStyle name="Standaard 10 2 2 3" xfId="1358" xr:uid="{00000000-0005-0000-0000-000017050000}"/>
    <cellStyle name="Standaard 10 2 3" xfId="343" xr:uid="{00000000-0005-0000-0000-000018050000}"/>
    <cellStyle name="Standaard 10 2 3 2" xfId="739" xr:uid="{00000000-0005-0000-0000-000019050000}"/>
    <cellStyle name="Standaard 10 2 3 2 2" xfId="1767" xr:uid="{00000000-0005-0000-0000-00001A050000}"/>
    <cellStyle name="Standaard 10 2 3 3" xfId="1460" xr:uid="{00000000-0005-0000-0000-00001B050000}"/>
    <cellStyle name="Standaard 10 2 4" xfId="978" xr:uid="{00000000-0005-0000-0000-00001C050000}"/>
    <cellStyle name="Standaard 10 2 4 2" xfId="1906" xr:uid="{00000000-0005-0000-0000-00001D050000}"/>
    <cellStyle name="Standaard 10 2 5" xfId="540" xr:uid="{00000000-0005-0000-0000-00001E050000}"/>
    <cellStyle name="Standaard 10 2 5 2" xfId="1568" xr:uid="{00000000-0005-0000-0000-00001F050000}"/>
    <cellStyle name="Standaard 10 2 6" xfId="1257" xr:uid="{00000000-0005-0000-0000-000020050000}"/>
    <cellStyle name="Standaard 10 2_GBRNRS" xfId="390" xr:uid="{00000000-0005-0000-0000-000021050000}"/>
    <cellStyle name="Standaard 10 3" xfId="193" xr:uid="{00000000-0005-0000-0000-000022050000}"/>
    <cellStyle name="Standaard 10 3 2" xfId="593" xr:uid="{00000000-0005-0000-0000-000023050000}"/>
    <cellStyle name="Standaard 10 3 2 2" xfId="1621" xr:uid="{00000000-0005-0000-0000-000024050000}"/>
    <cellStyle name="Standaard 10 3 3" xfId="1310" xr:uid="{00000000-0005-0000-0000-000025050000}"/>
    <cellStyle name="Standaard 10 4" xfId="295" xr:uid="{00000000-0005-0000-0000-000026050000}"/>
    <cellStyle name="Standaard 10 4 2" xfId="691" xr:uid="{00000000-0005-0000-0000-000027050000}"/>
    <cellStyle name="Standaard 10 4 2 2" xfId="1719" xr:uid="{00000000-0005-0000-0000-000028050000}"/>
    <cellStyle name="Standaard 10 4 3" xfId="1412" xr:uid="{00000000-0005-0000-0000-000029050000}"/>
    <cellStyle name="Standaard 10 5" xfId="930" xr:uid="{00000000-0005-0000-0000-00002A050000}"/>
    <cellStyle name="Standaard 10 5 2" xfId="1858" xr:uid="{00000000-0005-0000-0000-00002B050000}"/>
    <cellStyle name="Standaard 10 6" xfId="492" xr:uid="{00000000-0005-0000-0000-00002C050000}"/>
    <cellStyle name="Standaard 10 6 2" xfId="1520" xr:uid="{00000000-0005-0000-0000-00002D050000}"/>
    <cellStyle name="Standaard 10 7" xfId="1209" xr:uid="{00000000-0005-0000-0000-00002E050000}"/>
    <cellStyle name="Standaard 10_GBRNRS" xfId="389" xr:uid="{00000000-0005-0000-0000-00002F050000}"/>
    <cellStyle name="Standaard 100" xfId="1105" xr:uid="{00000000-0005-0000-0000-000030050000}"/>
    <cellStyle name="Standaard 100 2" xfId="2032" xr:uid="{00000000-0005-0000-0000-000031050000}"/>
    <cellStyle name="Standaard 101" xfId="1131" xr:uid="{00000000-0005-0000-0000-000032050000}"/>
    <cellStyle name="Standaard 101 2" xfId="2058" xr:uid="{00000000-0005-0000-0000-000033050000}"/>
    <cellStyle name="Standaard 102" xfId="1106" xr:uid="{00000000-0005-0000-0000-000034050000}"/>
    <cellStyle name="Standaard 102 2" xfId="2033" xr:uid="{00000000-0005-0000-0000-000035050000}"/>
    <cellStyle name="Standaard 103" xfId="1123" xr:uid="{00000000-0005-0000-0000-000036050000}"/>
    <cellStyle name="Standaard 103 2" xfId="2050" xr:uid="{00000000-0005-0000-0000-000037050000}"/>
    <cellStyle name="Standaard 104" xfId="1109" xr:uid="{00000000-0005-0000-0000-000038050000}"/>
    <cellStyle name="Standaard 104 2" xfId="2036" xr:uid="{00000000-0005-0000-0000-000039050000}"/>
    <cellStyle name="Standaard 105" xfId="1113" xr:uid="{00000000-0005-0000-0000-00003A050000}"/>
    <cellStyle name="Standaard 105 2" xfId="2040" xr:uid="{00000000-0005-0000-0000-00003B050000}"/>
    <cellStyle name="Standaard 106" xfId="1130" xr:uid="{00000000-0005-0000-0000-00003C050000}"/>
    <cellStyle name="Standaard 106 2" xfId="2057" xr:uid="{00000000-0005-0000-0000-00003D050000}"/>
    <cellStyle name="Standaard 107" xfId="1126" xr:uid="{00000000-0005-0000-0000-00003E050000}"/>
    <cellStyle name="Standaard 107 2" xfId="2053" xr:uid="{00000000-0005-0000-0000-00003F050000}"/>
    <cellStyle name="Standaard 108" xfId="1132" xr:uid="{00000000-0005-0000-0000-000040050000}"/>
    <cellStyle name="Standaard 108 2" xfId="2059" xr:uid="{00000000-0005-0000-0000-000041050000}"/>
    <cellStyle name="Standaard 109" xfId="1140" xr:uid="{00000000-0005-0000-0000-000042050000}"/>
    <cellStyle name="Standaard 109 2" xfId="2067" xr:uid="{00000000-0005-0000-0000-000043050000}"/>
    <cellStyle name="Standaard 11" xfId="143" xr:uid="{00000000-0005-0000-0000-000044050000}"/>
    <cellStyle name="Standaard 11 2" xfId="244" xr:uid="{00000000-0005-0000-0000-000045050000}"/>
    <cellStyle name="Standaard 11 2 2" xfId="644" xr:uid="{00000000-0005-0000-0000-000046050000}"/>
    <cellStyle name="Standaard 11 2 2 2" xfId="1672" xr:uid="{00000000-0005-0000-0000-000047050000}"/>
    <cellStyle name="Standaard 11 2 3" xfId="1361" xr:uid="{00000000-0005-0000-0000-000048050000}"/>
    <cellStyle name="Standaard 11 3" xfId="346" xr:uid="{00000000-0005-0000-0000-000049050000}"/>
    <cellStyle name="Standaard 11 3 2" xfId="742" xr:uid="{00000000-0005-0000-0000-00004A050000}"/>
    <cellStyle name="Standaard 11 3 2 2" xfId="1770" xr:uid="{00000000-0005-0000-0000-00004B050000}"/>
    <cellStyle name="Standaard 11 3 3" xfId="1463" xr:uid="{00000000-0005-0000-0000-00004C050000}"/>
    <cellStyle name="Standaard 11 4" xfId="981" xr:uid="{00000000-0005-0000-0000-00004D050000}"/>
    <cellStyle name="Standaard 11 4 2" xfId="1909" xr:uid="{00000000-0005-0000-0000-00004E050000}"/>
    <cellStyle name="Standaard 11 5" xfId="543" xr:uid="{00000000-0005-0000-0000-00004F050000}"/>
    <cellStyle name="Standaard 11 5 2" xfId="1571" xr:uid="{00000000-0005-0000-0000-000050050000}"/>
    <cellStyle name="Standaard 11 6" xfId="1260" xr:uid="{00000000-0005-0000-0000-000051050000}"/>
    <cellStyle name="Standaard 11_GBRNRS" xfId="391" xr:uid="{00000000-0005-0000-0000-000052050000}"/>
    <cellStyle name="Standaard 110" xfId="1139" xr:uid="{00000000-0005-0000-0000-000053050000}"/>
    <cellStyle name="Standaard 110 2" xfId="2066" xr:uid="{00000000-0005-0000-0000-000054050000}"/>
    <cellStyle name="Standaard 111" xfId="1136" xr:uid="{00000000-0005-0000-0000-000055050000}"/>
    <cellStyle name="Standaard 111 2" xfId="2063" xr:uid="{00000000-0005-0000-0000-000056050000}"/>
    <cellStyle name="Standaard 112" xfId="1135" xr:uid="{00000000-0005-0000-0000-000057050000}"/>
    <cellStyle name="Standaard 112 2" xfId="2062" xr:uid="{00000000-0005-0000-0000-000058050000}"/>
    <cellStyle name="Standaard 113" xfId="1133" xr:uid="{00000000-0005-0000-0000-000059050000}"/>
    <cellStyle name="Standaard 113 2" xfId="2060" xr:uid="{00000000-0005-0000-0000-00005A050000}"/>
    <cellStyle name="Standaard 114" xfId="1142" xr:uid="{00000000-0005-0000-0000-00005B050000}"/>
    <cellStyle name="Standaard 114 2" xfId="2069" xr:uid="{00000000-0005-0000-0000-00005C050000}"/>
    <cellStyle name="Standaard 115" xfId="1155" xr:uid="{00000000-0005-0000-0000-00005D050000}"/>
    <cellStyle name="Standaard 115 2" xfId="2082" xr:uid="{00000000-0005-0000-0000-00005E050000}"/>
    <cellStyle name="Standaard 116" xfId="1137" xr:uid="{00000000-0005-0000-0000-00005F050000}"/>
    <cellStyle name="Standaard 116 2" xfId="2064" xr:uid="{00000000-0005-0000-0000-000060050000}"/>
    <cellStyle name="Standaard 117" xfId="1138" xr:uid="{00000000-0005-0000-0000-000061050000}"/>
    <cellStyle name="Standaard 117 2" xfId="2065" xr:uid="{00000000-0005-0000-0000-000062050000}"/>
    <cellStyle name="Standaard 118" xfId="1134" xr:uid="{00000000-0005-0000-0000-000063050000}"/>
    <cellStyle name="Standaard 118 2" xfId="2061" xr:uid="{00000000-0005-0000-0000-000064050000}"/>
    <cellStyle name="Standaard 119" xfId="1143" xr:uid="{00000000-0005-0000-0000-000065050000}"/>
    <cellStyle name="Standaard 119 2" xfId="2070" xr:uid="{00000000-0005-0000-0000-000066050000}"/>
    <cellStyle name="Standaard 12" xfId="145" xr:uid="{00000000-0005-0000-0000-000067050000}"/>
    <cellStyle name="Standaard 12 2" xfId="246" xr:uid="{00000000-0005-0000-0000-000068050000}"/>
    <cellStyle name="Standaard 12 2 2" xfId="646" xr:uid="{00000000-0005-0000-0000-000069050000}"/>
    <cellStyle name="Standaard 12 2 2 2" xfId="1674" xr:uid="{00000000-0005-0000-0000-00006A050000}"/>
    <cellStyle name="Standaard 12 2 3" xfId="1363" xr:uid="{00000000-0005-0000-0000-00006B050000}"/>
    <cellStyle name="Standaard 12 3" xfId="348" xr:uid="{00000000-0005-0000-0000-00006C050000}"/>
    <cellStyle name="Standaard 12 3 2" xfId="744" xr:uid="{00000000-0005-0000-0000-00006D050000}"/>
    <cellStyle name="Standaard 12 3 2 2" xfId="1772" xr:uid="{00000000-0005-0000-0000-00006E050000}"/>
    <cellStyle name="Standaard 12 3 3" xfId="1465" xr:uid="{00000000-0005-0000-0000-00006F050000}"/>
    <cellStyle name="Standaard 12 4" xfId="983" xr:uid="{00000000-0005-0000-0000-000070050000}"/>
    <cellStyle name="Standaard 12 4 2" xfId="1911" xr:uid="{00000000-0005-0000-0000-000071050000}"/>
    <cellStyle name="Standaard 12 5" xfId="545" xr:uid="{00000000-0005-0000-0000-000072050000}"/>
    <cellStyle name="Standaard 12 5 2" xfId="1573" xr:uid="{00000000-0005-0000-0000-000073050000}"/>
    <cellStyle name="Standaard 12 6" xfId="1262" xr:uid="{00000000-0005-0000-0000-000074050000}"/>
    <cellStyle name="Standaard 12_GBRNRS" xfId="392" xr:uid="{00000000-0005-0000-0000-000075050000}"/>
    <cellStyle name="Standaard 120" xfId="1152" xr:uid="{00000000-0005-0000-0000-000076050000}"/>
    <cellStyle name="Standaard 120 2" xfId="2079" xr:uid="{00000000-0005-0000-0000-000077050000}"/>
    <cellStyle name="Standaard 121" xfId="1158" xr:uid="{00000000-0005-0000-0000-000078050000}"/>
    <cellStyle name="Standaard 122" xfId="1173" xr:uid="{00000000-0005-0000-0000-000079050000}"/>
    <cellStyle name="Standaard 123" xfId="1160" xr:uid="{00000000-0005-0000-0000-00007A050000}"/>
    <cellStyle name="Standaard 124" xfId="2085" xr:uid="{00000000-0005-0000-0000-00007B050000}"/>
    <cellStyle name="Standaard 125" xfId="2090" xr:uid="{00000000-0005-0000-0000-00007C050000}"/>
    <cellStyle name="Standaard 126" xfId="2089" xr:uid="{00000000-0005-0000-0000-00007D050000}"/>
    <cellStyle name="Standaard 127" xfId="2088" xr:uid="{00000000-0005-0000-0000-00007E050000}"/>
    <cellStyle name="Standaard 128" xfId="2087" xr:uid="{00000000-0005-0000-0000-00007F050000}"/>
    <cellStyle name="Standaard 129" xfId="2086" xr:uid="{00000000-0005-0000-0000-000080050000}"/>
    <cellStyle name="Standaard 13" xfId="248" xr:uid="{00000000-0005-0000-0000-000081050000}"/>
    <cellStyle name="Standaard 13 2" xfId="746" xr:uid="{00000000-0005-0000-0000-000082050000}"/>
    <cellStyle name="Standaard 13 2 2" xfId="1774" xr:uid="{00000000-0005-0000-0000-000083050000}"/>
    <cellStyle name="Standaard 13 3" xfId="451" xr:uid="{00000000-0005-0000-0000-000084050000}"/>
    <cellStyle name="Standaard 13 4" xfId="1365" xr:uid="{00000000-0005-0000-0000-000085050000}"/>
    <cellStyle name="Standaard 130" xfId="2105" xr:uid="{00000000-0005-0000-0000-000086050000}"/>
    <cellStyle name="Standaard 131" xfId="2119" xr:uid="{00000000-0005-0000-0000-000087050000}"/>
    <cellStyle name="Standaard 132" xfId="2160" xr:uid="{00000000-0005-0000-0000-000088050000}"/>
    <cellStyle name="Standaard 133" xfId="2161" xr:uid="{00000000-0005-0000-0000-000089050000}"/>
    <cellStyle name="Standaard 134" xfId="2162" xr:uid="{00000000-0005-0000-0000-00008A050000}"/>
    <cellStyle name="Standaard 135" xfId="2176" xr:uid="{00000000-0005-0000-0000-00008B050000}"/>
    <cellStyle name="Standaard 136" xfId="2190" xr:uid="{00000000-0005-0000-0000-00008C050000}"/>
    <cellStyle name="Standaard 137" xfId="2204" xr:uid="{24697ED6-CF09-4EE5-95DC-E04A0DB7B3D7}"/>
    <cellStyle name="Standaard 138" xfId="2208" xr:uid="{F72F6D87-CA36-4533-99F1-1B0E36AA716F}"/>
    <cellStyle name="Standaard 139" xfId="2206" xr:uid="{AF54ADCE-C8DB-4A27-B8BF-A09ECA1D923C}"/>
    <cellStyle name="Standaard 14" xfId="800" xr:uid="{00000000-0005-0000-0000-00008D050000}"/>
    <cellStyle name="Standaard 14 2" xfId="1791" xr:uid="{00000000-0005-0000-0000-00008E050000}"/>
    <cellStyle name="Standaard 140" xfId="2207" xr:uid="{C300C694-D991-4385-B02B-ED97688C5CC6}"/>
    <cellStyle name="Standaard 141" xfId="2264" xr:uid="{309F6B93-F07C-4E12-80C1-D0CC218F7E84}"/>
    <cellStyle name="Standaard 142" xfId="2266" xr:uid="{84D5820E-05BA-4057-92A4-7D4C05F40366}"/>
    <cellStyle name="Standaard 15" xfId="830" xr:uid="{00000000-0005-0000-0000-00008F050000}"/>
    <cellStyle name="Standaard 15 2" xfId="1793" xr:uid="{00000000-0005-0000-0000-000090050000}"/>
    <cellStyle name="Standaard 16" xfId="872" xr:uid="{00000000-0005-0000-0000-000091050000}"/>
    <cellStyle name="Standaard 16 2" xfId="1802" xr:uid="{00000000-0005-0000-0000-000092050000}"/>
    <cellStyle name="Standaard 17" xfId="873" xr:uid="{00000000-0005-0000-0000-000093050000}"/>
    <cellStyle name="Standaard 18" xfId="874" xr:uid="{00000000-0005-0000-0000-000094050000}"/>
    <cellStyle name="Standaard 18 2" xfId="1803" xr:uid="{00000000-0005-0000-0000-000095050000}"/>
    <cellStyle name="Standaard 19" xfId="875" xr:uid="{00000000-0005-0000-0000-000096050000}"/>
    <cellStyle name="Standaard 19 2" xfId="1804" xr:uid="{00000000-0005-0000-0000-000097050000}"/>
    <cellStyle name="Standaard 2" xfId="2" xr:uid="{00000000-0005-0000-0000-000098050000}"/>
    <cellStyle name="Standaard 2 2" xfId="51" xr:uid="{00000000-0005-0000-0000-000099050000}"/>
    <cellStyle name="Standaard 2 2 10" xfId="434" xr:uid="{00000000-0005-0000-0000-00009A050000}"/>
    <cellStyle name="Standaard 2 2 10 2" xfId="1470" xr:uid="{00000000-0005-0000-0000-00009B050000}"/>
    <cellStyle name="Standaard 2 2 11" xfId="1178" xr:uid="{00000000-0005-0000-0000-00009C050000}"/>
    <cellStyle name="Standaard 2 2 2" xfId="57" xr:uid="{00000000-0005-0000-0000-00009D050000}"/>
    <cellStyle name="Standaard 2 2 2 10" xfId="1180" xr:uid="{00000000-0005-0000-0000-00009E050000}"/>
    <cellStyle name="Standaard 2 2 2 2" xfId="58" xr:uid="{00000000-0005-0000-0000-00009F050000}"/>
    <cellStyle name="Standaard 2 2 2 2 2" xfId="66" xr:uid="{00000000-0005-0000-0000-0000A0050000}"/>
    <cellStyle name="Standaard 2 2 2 2 2 2" xfId="118" xr:uid="{00000000-0005-0000-0000-0000A1050000}"/>
    <cellStyle name="Standaard 2 2 2 2 2 2 2" xfId="219" xr:uid="{00000000-0005-0000-0000-0000A2050000}"/>
    <cellStyle name="Standaard 2 2 2 2 2 2 2 2" xfId="619" xr:uid="{00000000-0005-0000-0000-0000A3050000}"/>
    <cellStyle name="Standaard 2 2 2 2 2 2 2 2 2" xfId="1647" xr:uid="{00000000-0005-0000-0000-0000A4050000}"/>
    <cellStyle name="Standaard 2 2 2 2 2 2 2 3" xfId="1336" xr:uid="{00000000-0005-0000-0000-0000A5050000}"/>
    <cellStyle name="Standaard 2 2 2 2 2 2 3" xfId="321" xr:uid="{00000000-0005-0000-0000-0000A6050000}"/>
    <cellStyle name="Standaard 2 2 2 2 2 2 3 2" xfId="717" xr:uid="{00000000-0005-0000-0000-0000A7050000}"/>
    <cellStyle name="Standaard 2 2 2 2 2 2 3 2 2" xfId="1745" xr:uid="{00000000-0005-0000-0000-0000A8050000}"/>
    <cellStyle name="Standaard 2 2 2 2 2 2 3 3" xfId="1438" xr:uid="{00000000-0005-0000-0000-0000A9050000}"/>
    <cellStyle name="Standaard 2 2 2 2 2 2 4" xfId="956" xr:uid="{00000000-0005-0000-0000-0000AA050000}"/>
    <cellStyle name="Standaard 2 2 2 2 2 2 4 2" xfId="1884" xr:uid="{00000000-0005-0000-0000-0000AB050000}"/>
    <cellStyle name="Standaard 2 2 2 2 2 2 5" xfId="518" xr:uid="{00000000-0005-0000-0000-0000AC050000}"/>
    <cellStyle name="Standaard 2 2 2 2 2 2 5 2" xfId="1546" xr:uid="{00000000-0005-0000-0000-0000AD050000}"/>
    <cellStyle name="Standaard 2 2 2 2 2 2 6" xfId="1235" xr:uid="{00000000-0005-0000-0000-0000AE050000}"/>
    <cellStyle name="Standaard 2 2 2 2 2 2_GBRNRS" xfId="397" xr:uid="{00000000-0005-0000-0000-0000AF050000}"/>
    <cellStyle name="Standaard 2 2 2 2 2 3" xfId="171" xr:uid="{00000000-0005-0000-0000-0000B0050000}"/>
    <cellStyle name="Standaard 2 2 2 2 2 3 2" xfId="571" xr:uid="{00000000-0005-0000-0000-0000B1050000}"/>
    <cellStyle name="Standaard 2 2 2 2 2 3 2 2" xfId="1599" xr:uid="{00000000-0005-0000-0000-0000B2050000}"/>
    <cellStyle name="Standaard 2 2 2 2 2 3 3" xfId="1288" xr:uid="{00000000-0005-0000-0000-0000B3050000}"/>
    <cellStyle name="Standaard 2 2 2 2 2 4" xfId="273" xr:uid="{00000000-0005-0000-0000-0000B4050000}"/>
    <cellStyle name="Standaard 2 2 2 2 2 4 2" xfId="669" xr:uid="{00000000-0005-0000-0000-0000B5050000}"/>
    <cellStyle name="Standaard 2 2 2 2 2 4 2 2" xfId="1697" xr:uid="{00000000-0005-0000-0000-0000B6050000}"/>
    <cellStyle name="Standaard 2 2 2 2 2 4 3" xfId="1390" xr:uid="{00000000-0005-0000-0000-0000B7050000}"/>
    <cellStyle name="Standaard 2 2 2 2 2 5" xfId="908" xr:uid="{00000000-0005-0000-0000-0000B8050000}"/>
    <cellStyle name="Standaard 2 2 2 2 2 5 2" xfId="1836" xr:uid="{00000000-0005-0000-0000-0000B9050000}"/>
    <cellStyle name="Standaard 2 2 2 2 2 6" xfId="470" xr:uid="{00000000-0005-0000-0000-0000BA050000}"/>
    <cellStyle name="Standaard 2 2 2 2 2 6 2" xfId="1498" xr:uid="{00000000-0005-0000-0000-0000BB050000}"/>
    <cellStyle name="Standaard 2 2 2 2 2 7" xfId="1187" xr:uid="{00000000-0005-0000-0000-0000BC050000}"/>
    <cellStyle name="Standaard 2 2 2 2 2_GBRNRS" xfId="396" xr:uid="{00000000-0005-0000-0000-0000BD050000}"/>
    <cellStyle name="Standaard 2 2 2 2 3" xfId="112" xr:uid="{00000000-0005-0000-0000-0000BE050000}"/>
    <cellStyle name="Standaard 2 2 2 2 3 2" xfId="213" xr:uid="{00000000-0005-0000-0000-0000BF050000}"/>
    <cellStyle name="Standaard 2 2 2 2 3 2 2" xfId="613" xr:uid="{00000000-0005-0000-0000-0000C0050000}"/>
    <cellStyle name="Standaard 2 2 2 2 3 2 2 2" xfId="1641" xr:uid="{00000000-0005-0000-0000-0000C1050000}"/>
    <cellStyle name="Standaard 2 2 2 2 3 2 3" xfId="1330" xr:uid="{00000000-0005-0000-0000-0000C2050000}"/>
    <cellStyle name="Standaard 2 2 2 2 3 3" xfId="315" xr:uid="{00000000-0005-0000-0000-0000C3050000}"/>
    <cellStyle name="Standaard 2 2 2 2 3 3 2" xfId="711" xr:uid="{00000000-0005-0000-0000-0000C4050000}"/>
    <cellStyle name="Standaard 2 2 2 2 3 3 2 2" xfId="1739" xr:uid="{00000000-0005-0000-0000-0000C5050000}"/>
    <cellStyle name="Standaard 2 2 2 2 3 3 3" xfId="1432" xr:uid="{00000000-0005-0000-0000-0000C6050000}"/>
    <cellStyle name="Standaard 2 2 2 2 3 4" xfId="950" xr:uid="{00000000-0005-0000-0000-0000C7050000}"/>
    <cellStyle name="Standaard 2 2 2 2 3 4 2" xfId="1878" xr:uid="{00000000-0005-0000-0000-0000C8050000}"/>
    <cellStyle name="Standaard 2 2 2 2 3 5" xfId="512" xr:uid="{00000000-0005-0000-0000-0000C9050000}"/>
    <cellStyle name="Standaard 2 2 2 2 3 5 2" xfId="1540" xr:uid="{00000000-0005-0000-0000-0000CA050000}"/>
    <cellStyle name="Standaard 2 2 2 2 3 6" xfId="1229" xr:uid="{00000000-0005-0000-0000-0000CB050000}"/>
    <cellStyle name="Standaard 2 2 2 2 3_GBRNRS" xfId="398" xr:uid="{00000000-0005-0000-0000-0000CC050000}"/>
    <cellStyle name="Standaard 2 2 2 2 4" xfId="165" xr:uid="{00000000-0005-0000-0000-0000CD050000}"/>
    <cellStyle name="Standaard 2 2 2 2 4 2" xfId="565" xr:uid="{00000000-0005-0000-0000-0000CE050000}"/>
    <cellStyle name="Standaard 2 2 2 2 4 2 2" xfId="1593" xr:uid="{00000000-0005-0000-0000-0000CF050000}"/>
    <cellStyle name="Standaard 2 2 2 2 4 3" xfId="1282" xr:uid="{00000000-0005-0000-0000-0000D0050000}"/>
    <cellStyle name="Standaard 2 2 2 2 5" xfId="267" xr:uid="{00000000-0005-0000-0000-0000D1050000}"/>
    <cellStyle name="Standaard 2 2 2 2 5 2" xfId="663" xr:uid="{00000000-0005-0000-0000-0000D2050000}"/>
    <cellStyle name="Standaard 2 2 2 2 5 2 2" xfId="1691" xr:uid="{00000000-0005-0000-0000-0000D3050000}"/>
    <cellStyle name="Standaard 2 2 2 2 5 3" xfId="1384" xr:uid="{00000000-0005-0000-0000-0000D4050000}"/>
    <cellStyle name="Standaard 2 2 2 2 6" xfId="902" xr:uid="{00000000-0005-0000-0000-0000D5050000}"/>
    <cellStyle name="Standaard 2 2 2 2 6 2" xfId="1830" xr:uid="{00000000-0005-0000-0000-0000D6050000}"/>
    <cellStyle name="Standaard 2 2 2 2 7" xfId="463" xr:uid="{00000000-0005-0000-0000-0000D7050000}"/>
    <cellStyle name="Standaard 2 2 2 2 7 2" xfId="1492" xr:uid="{00000000-0005-0000-0000-0000D8050000}"/>
    <cellStyle name="Standaard 2 2 2 2 8" xfId="1181" xr:uid="{00000000-0005-0000-0000-0000D9050000}"/>
    <cellStyle name="Standaard 2 2 2 2_GBRNRS" xfId="395" xr:uid="{00000000-0005-0000-0000-0000DA050000}"/>
    <cellStyle name="Standaard 2 2 2 3" xfId="65" xr:uid="{00000000-0005-0000-0000-0000DB050000}"/>
    <cellStyle name="Standaard 2 2 2 3 2" xfId="117" xr:uid="{00000000-0005-0000-0000-0000DC050000}"/>
    <cellStyle name="Standaard 2 2 2 3 2 2" xfId="218" xr:uid="{00000000-0005-0000-0000-0000DD050000}"/>
    <cellStyle name="Standaard 2 2 2 3 2 2 2" xfId="618" xr:uid="{00000000-0005-0000-0000-0000DE050000}"/>
    <cellStyle name="Standaard 2 2 2 3 2 2 2 2" xfId="1646" xr:uid="{00000000-0005-0000-0000-0000DF050000}"/>
    <cellStyle name="Standaard 2 2 2 3 2 2 3" xfId="1335" xr:uid="{00000000-0005-0000-0000-0000E0050000}"/>
    <cellStyle name="Standaard 2 2 2 3 2 3" xfId="320" xr:uid="{00000000-0005-0000-0000-0000E1050000}"/>
    <cellStyle name="Standaard 2 2 2 3 2 3 2" xfId="716" xr:uid="{00000000-0005-0000-0000-0000E2050000}"/>
    <cellStyle name="Standaard 2 2 2 3 2 3 2 2" xfId="1744" xr:uid="{00000000-0005-0000-0000-0000E3050000}"/>
    <cellStyle name="Standaard 2 2 2 3 2 3 3" xfId="1437" xr:uid="{00000000-0005-0000-0000-0000E4050000}"/>
    <cellStyle name="Standaard 2 2 2 3 2 4" xfId="955" xr:uid="{00000000-0005-0000-0000-0000E5050000}"/>
    <cellStyle name="Standaard 2 2 2 3 2 4 2" xfId="1883" xr:uid="{00000000-0005-0000-0000-0000E6050000}"/>
    <cellStyle name="Standaard 2 2 2 3 2 5" xfId="517" xr:uid="{00000000-0005-0000-0000-0000E7050000}"/>
    <cellStyle name="Standaard 2 2 2 3 2 5 2" xfId="1545" xr:uid="{00000000-0005-0000-0000-0000E8050000}"/>
    <cellStyle name="Standaard 2 2 2 3 2 6" xfId="1234" xr:uid="{00000000-0005-0000-0000-0000E9050000}"/>
    <cellStyle name="Standaard 2 2 2 3 2_GBRNRS" xfId="400" xr:uid="{00000000-0005-0000-0000-0000EA050000}"/>
    <cellStyle name="Standaard 2 2 2 3 3" xfId="170" xr:uid="{00000000-0005-0000-0000-0000EB050000}"/>
    <cellStyle name="Standaard 2 2 2 3 3 2" xfId="570" xr:uid="{00000000-0005-0000-0000-0000EC050000}"/>
    <cellStyle name="Standaard 2 2 2 3 3 2 2" xfId="1598" xr:uid="{00000000-0005-0000-0000-0000ED050000}"/>
    <cellStyle name="Standaard 2 2 2 3 3 3" xfId="1287" xr:uid="{00000000-0005-0000-0000-0000EE050000}"/>
    <cellStyle name="Standaard 2 2 2 3 4" xfId="272" xr:uid="{00000000-0005-0000-0000-0000EF050000}"/>
    <cellStyle name="Standaard 2 2 2 3 4 2" xfId="668" xr:uid="{00000000-0005-0000-0000-0000F0050000}"/>
    <cellStyle name="Standaard 2 2 2 3 4 2 2" xfId="1696" xr:uid="{00000000-0005-0000-0000-0000F1050000}"/>
    <cellStyle name="Standaard 2 2 2 3 4 3" xfId="1389" xr:uid="{00000000-0005-0000-0000-0000F2050000}"/>
    <cellStyle name="Standaard 2 2 2 3 5" xfId="907" xr:uid="{00000000-0005-0000-0000-0000F3050000}"/>
    <cellStyle name="Standaard 2 2 2 3 5 2" xfId="1835" xr:uid="{00000000-0005-0000-0000-0000F4050000}"/>
    <cellStyle name="Standaard 2 2 2 3 6" xfId="469" xr:uid="{00000000-0005-0000-0000-0000F5050000}"/>
    <cellStyle name="Standaard 2 2 2 3 6 2" xfId="1497" xr:uid="{00000000-0005-0000-0000-0000F6050000}"/>
    <cellStyle name="Standaard 2 2 2 3 7" xfId="1186" xr:uid="{00000000-0005-0000-0000-0000F7050000}"/>
    <cellStyle name="Standaard 2 2 2 3_GBRNRS" xfId="399" xr:uid="{00000000-0005-0000-0000-0000F8050000}"/>
    <cellStyle name="Standaard 2 2 2 4" xfId="70" xr:uid="{00000000-0005-0000-0000-0000F9050000}"/>
    <cellStyle name="Standaard 2 2 2 4 2" xfId="120" xr:uid="{00000000-0005-0000-0000-0000FA050000}"/>
    <cellStyle name="Standaard 2 2 2 4 2 2" xfId="221" xr:uid="{00000000-0005-0000-0000-0000FB050000}"/>
    <cellStyle name="Standaard 2 2 2 4 2 2 2" xfId="621" xr:uid="{00000000-0005-0000-0000-0000FC050000}"/>
    <cellStyle name="Standaard 2 2 2 4 2 2 2 2" xfId="1649" xr:uid="{00000000-0005-0000-0000-0000FD050000}"/>
    <cellStyle name="Standaard 2 2 2 4 2 2 3" xfId="1338" xr:uid="{00000000-0005-0000-0000-0000FE050000}"/>
    <cellStyle name="Standaard 2 2 2 4 2 3" xfId="323" xr:uid="{00000000-0005-0000-0000-0000FF050000}"/>
    <cellStyle name="Standaard 2 2 2 4 2 3 2" xfId="719" xr:uid="{00000000-0005-0000-0000-000000060000}"/>
    <cellStyle name="Standaard 2 2 2 4 2 3 2 2" xfId="1747" xr:uid="{00000000-0005-0000-0000-000001060000}"/>
    <cellStyle name="Standaard 2 2 2 4 2 3 3" xfId="1440" xr:uid="{00000000-0005-0000-0000-000002060000}"/>
    <cellStyle name="Standaard 2 2 2 4 2 4" xfId="958" xr:uid="{00000000-0005-0000-0000-000003060000}"/>
    <cellStyle name="Standaard 2 2 2 4 2 4 2" xfId="1886" xr:uid="{00000000-0005-0000-0000-000004060000}"/>
    <cellStyle name="Standaard 2 2 2 4 2 5" xfId="520" xr:uid="{00000000-0005-0000-0000-000005060000}"/>
    <cellStyle name="Standaard 2 2 2 4 2 5 2" xfId="1548" xr:uid="{00000000-0005-0000-0000-000006060000}"/>
    <cellStyle name="Standaard 2 2 2 4 2 6" xfId="1237" xr:uid="{00000000-0005-0000-0000-000007060000}"/>
    <cellStyle name="Standaard 2 2 2 4 2_GBRNRS" xfId="402" xr:uid="{00000000-0005-0000-0000-000008060000}"/>
    <cellStyle name="Standaard 2 2 2 4 3" xfId="173" xr:uid="{00000000-0005-0000-0000-000009060000}"/>
    <cellStyle name="Standaard 2 2 2 4 3 2" xfId="573" xr:uid="{00000000-0005-0000-0000-00000A060000}"/>
    <cellStyle name="Standaard 2 2 2 4 3 2 2" xfId="1601" xr:uid="{00000000-0005-0000-0000-00000B060000}"/>
    <cellStyle name="Standaard 2 2 2 4 3 3" xfId="1290" xr:uid="{00000000-0005-0000-0000-00000C060000}"/>
    <cellStyle name="Standaard 2 2 2 4 4" xfId="275" xr:uid="{00000000-0005-0000-0000-00000D060000}"/>
    <cellStyle name="Standaard 2 2 2 4 4 2" xfId="671" xr:uid="{00000000-0005-0000-0000-00000E060000}"/>
    <cellStyle name="Standaard 2 2 2 4 4 2 2" xfId="1699" xr:uid="{00000000-0005-0000-0000-00000F060000}"/>
    <cellStyle name="Standaard 2 2 2 4 4 3" xfId="1392" xr:uid="{00000000-0005-0000-0000-000010060000}"/>
    <cellStyle name="Standaard 2 2 2 4 5" xfId="910" xr:uid="{00000000-0005-0000-0000-000011060000}"/>
    <cellStyle name="Standaard 2 2 2 4 5 2" xfId="1838" xr:uid="{00000000-0005-0000-0000-000012060000}"/>
    <cellStyle name="Standaard 2 2 2 4 6" xfId="472" xr:uid="{00000000-0005-0000-0000-000013060000}"/>
    <cellStyle name="Standaard 2 2 2 4 6 2" xfId="1500" xr:uid="{00000000-0005-0000-0000-000014060000}"/>
    <cellStyle name="Standaard 2 2 2 4 7" xfId="1189" xr:uid="{00000000-0005-0000-0000-000015060000}"/>
    <cellStyle name="Standaard 2 2 2 4_GBRNRS" xfId="401" xr:uid="{00000000-0005-0000-0000-000016060000}"/>
    <cellStyle name="Standaard 2 2 2 5" xfId="111" xr:uid="{00000000-0005-0000-0000-000017060000}"/>
    <cellStyle name="Standaard 2 2 2 5 2" xfId="212" xr:uid="{00000000-0005-0000-0000-000018060000}"/>
    <cellStyle name="Standaard 2 2 2 5 2 2" xfId="612" xr:uid="{00000000-0005-0000-0000-000019060000}"/>
    <cellStyle name="Standaard 2 2 2 5 2 2 2" xfId="1640" xr:uid="{00000000-0005-0000-0000-00001A060000}"/>
    <cellStyle name="Standaard 2 2 2 5 2 3" xfId="1329" xr:uid="{00000000-0005-0000-0000-00001B060000}"/>
    <cellStyle name="Standaard 2 2 2 5 3" xfId="314" xr:uid="{00000000-0005-0000-0000-00001C060000}"/>
    <cellStyle name="Standaard 2 2 2 5 3 2" xfId="710" xr:uid="{00000000-0005-0000-0000-00001D060000}"/>
    <cellStyle name="Standaard 2 2 2 5 3 2 2" xfId="1738" xr:uid="{00000000-0005-0000-0000-00001E060000}"/>
    <cellStyle name="Standaard 2 2 2 5 3 3" xfId="1431" xr:uid="{00000000-0005-0000-0000-00001F060000}"/>
    <cellStyle name="Standaard 2 2 2 5 4" xfId="949" xr:uid="{00000000-0005-0000-0000-000020060000}"/>
    <cellStyle name="Standaard 2 2 2 5 4 2" xfId="1877" xr:uid="{00000000-0005-0000-0000-000021060000}"/>
    <cellStyle name="Standaard 2 2 2 5 5" xfId="511" xr:uid="{00000000-0005-0000-0000-000022060000}"/>
    <cellStyle name="Standaard 2 2 2 5 5 2" xfId="1539" xr:uid="{00000000-0005-0000-0000-000023060000}"/>
    <cellStyle name="Standaard 2 2 2 5 6" xfId="1228" xr:uid="{00000000-0005-0000-0000-000024060000}"/>
    <cellStyle name="Standaard 2 2 2 5_GBRNRS" xfId="403" xr:uid="{00000000-0005-0000-0000-000025060000}"/>
    <cellStyle name="Standaard 2 2 2 6" xfId="164" xr:uid="{00000000-0005-0000-0000-000026060000}"/>
    <cellStyle name="Standaard 2 2 2 6 2" xfId="564" xr:uid="{00000000-0005-0000-0000-000027060000}"/>
    <cellStyle name="Standaard 2 2 2 6 2 2" xfId="1592" xr:uid="{00000000-0005-0000-0000-000028060000}"/>
    <cellStyle name="Standaard 2 2 2 6 3" xfId="1281" xr:uid="{00000000-0005-0000-0000-000029060000}"/>
    <cellStyle name="Standaard 2 2 2 7" xfId="266" xr:uid="{00000000-0005-0000-0000-00002A060000}"/>
    <cellStyle name="Standaard 2 2 2 7 2" xfId="662" xr:uid="{00000000-0005-0000-0000-00002B060000}"/>
    <cellStyle name="Standaard 2 2 2 7 2 2" xfId="1690" xr:uid="{00000000-0005-0000-0000-00002C060000}"/>
    <cellStyle name="Standaard 2 2 2 7 3" xfId="1383" xr:uid="{00000000-0005-0000-0000-00002D060000}"/>
    <cellStyle name="Standaard 2 2 2 8" xfId="901" xr:uid="{00000000-0005-0000-0000-00002E060000}"/>
    <cellStyle name="Standaard 2 2 2 8 2" xfId="1829" xr:uid="{00000000-0005-0000-0000-00002F060000}"/>
    <cellStyle name="Standaard 2 2 2 9" xfId="462" xr:uid="{00000000-0005-0000-0000-000030060000}"/>
    <cellStyle name="Standaard 2 2 2 9 2" xfId="1491" xr:uid="{00000000-0005-0000-0000-000031060000}"/>
    <cellStyle name="Standaard 2 2 2_GBRNRS" xfId="394" xr:uid="{00000000-0005-0000-0000-000032060000}"/>
    <cellStyle name="Standaard 2 2 3" xfId="59" xr:uid="{00000000-0005-0000-0000-000033060000}"/>
    <cellStyle name="Standaard 2 2 3 2" xfId="67" xr:uid="{00000000-0005-0000-0000-000034060000}"/>
    <cellStyle name="Standaard 2 2 3 2 2" xfId="119" xr:uid="{00000000-0005-0000-0000-000035060000}"/>
    <cellStyle name="Standaard 2 2 3 2 2 2" xfId="220" xr:uid="{00000000-0005-0000-0000-000036060000}"/>
    <cellStyle name="Standaard 2 2 3 2 2 2 2" xfId="620" xr:uid="{00000000-0005-0000-0000-000037060000}"/>
    <cellStyle name="Standaard 2 2 3 2 2 2 2 2" xfId="1648" xr:uid="{00000000-0005-0000-0000-000038060000}"/>
    <cellStyle name="Standaard 2 2 3 2 2 2 3" xfId="1337" xr:uid="{00000000-0005-0000-0000-000039060000}"/>
    <cellStyle name="Standaard 2 2 3 2 2 3" xfId="322" xr:uid="{00000000-0005-0000-0000-00003A060000}"/>
    <cellStyle name="Standaard 2 2 3 2 2 3 2" xfId="718" xr:uid="{00000000-0005-0000-0000-00003B060000}"/>
    <cellStyle name="Standaard 2 2 3 2 2 3 2 2" xfId="1746" xr:uid="{00000000-0005-0000-0000-00003C060000}"/>
    <cellStyle name="Standaard 2 2 3 2 2 3 3" xfId="1439" xr:uid="{00000000-0005-0000-0000-00003D060000}"/>
    <cellStyle name="Standaard 2 2 3 2 2 4" xfId="957" xr:uid="{00000000-0005-0000-0000-00003E060000}"/>
    <cellStyle name="Standaard 2 2 3 2 2 4 2" xfId="1885" xr:uid="{00000000-0005-0000-0000-00003F060000}"/>
    <cellStyle name="Standaard 2 2 3 2 2 5" xfId="519" xr:uid="{00000000-0005-0000-0000-000040060000}"/>
    <cellStyle name="Standaard 2 2 3 2 2 5 2" xfId="1547" xr:uid="{00000000-0005-0000-0000-000041060000}"/>
    <cellStyle name="Standaard 2 2 3 2 2 6" xfId="1236" xr:uid="{00000000-0005-0000-0000-000042060000}"/>
    <cellStyle name="Standaard 2 2 3 2 2_GBRNRS" xfId="406" xr:uid="{00000000-0005-0000-0000-000043060000}"/>
    <cellStyle name="Standaard 2 2 3 2 3" xfId="172" xr:uid="{00000000-0005-0000-0000-000044060000}"/>
    <cellStyle name="Standaard 2 2 3 2 3 2" xfId="572" xr:uid="{00000000-0005-0000-0000-000045060000}"/>
    <cellStyle name="Standaard 2 2 3 2 3 2 2" xfId="1600" xr:uid="{00000000-0005-0000-0000-000046060000}"/>
    <cellStyle name="Standaard 2 2 3 2 3 3" xfId="1289" xr:uid="{00000000-0005-0000-0000-000047060000}"/>
    <cellStyle name="Standaard 2 2 3 2 4" xfId="274" xr:uid="{00000000-0005-0000-0000-000048060000}"/>
    <cellStyle name="Standaard 2 2 3 2 4 2" xfId="670" xr:uid="{00000000-0005-0000-0000-000049060000}"/>
    <cellStyle name="Standaard 2 2 3 2 4 2 2" xfId="1698" xr:uid="{00000000-0005-0000-0000-00004A060000}"/>
    <cellStyle name="Standaard 2 2 3 2 4 3" xfId="1391" xr:uid="{00000000-0005-0000-0000-00004B060000}"/>
    <cellStyle name="Standaard 2 2 3 2 5" xfId="909" xr:uid="{00000000-0005-0000-0000-00004C060000}"/>
    <cellStyle name="Standaard 2 2 3 2 5 2" xfId="1837" xr:uid="{00000000-0005-0000-0000-00004D060000}"/>
    <cellStyle name="Standaard 2 2 3 2 6" xfId="471" xr:uid="{00000000-0005-0000-0000-00004E060000}"/>
    <cellStyle name="Standaard 2 2 3 2 6 2" xfId="1499" xr:uid="{00000000-0005-0000-0000-00004F060000}"/>
    <cellStyle name="Standaard 2 2 3 2 7" xfId="1188" xr:uid="{00000000-0005-0000-0000-000050060000}"/>
    <cellStyle name="Standaard 2 2 3 2_GBRNRS" xfId="405" xr:uid="{00000000-0005-0000-0000-000051060000}"/>
    <cellStyle name="Standaard 2 2 3 3" xfId="113" xr:uid="{00000000-0005-0000-0000-000052060000}"/>
    <cellStyle name="Standaard 2 2 3 3 2" xfId="214" xr:uid="{00000000-0005-0000-0000-000053060000}"/>
    <cellStyle name="Standaard 2 2 3 3 2 2" xfId="614" xr:uid="{00000000-0005-0000-0000-000054060000}"/>
    <cellStyle name="Standaard 2 2 3 3 2 2 2" xfId="1642" xr:uid="{00000000-0005-0000-0000-000055060000}"/>
    <cellStyle name="Standaard 2 2 3 3 2 3" xfId="1331" xr:uid="{00000000-0005-0000-0000-000056060000}"/>
    <cellStyle name="Standaard 2 2 3 3 3" xfId="316" xr:uid="{00000000-0005-0000-0000-000057060000}"/>
    <cellStyle name="Standaard 2 2 3 3 3 2" xfId="712" xr:uid="{00000000-0005-0000-0000-000058060000}"/>
    <cellStyle name="Standaard 2 2 3 3 3 2 2" xfId="1740" xr:uid="{00000000-0005-0000-0000-000059060000}"/>
    <cellStyle name="Standaard 2 2 3 3 3 3" xfId="1433" xr:uid="{00000000-0005-0000-0000-00005A060000}"/>
    <cellStyle name="Standaard 2 2 3 3 4" xfId="951" xr:uid="{00000000-0005-0000-0000-00005B060000}"/>
    <cellStyle name="Standaard 2 2 3 3 4 2" xfId="1879" xr:uid="{00000000-0005-0000-0000-00005C060000}"/>
    <cellStyle name="Standaard 2 2 3 3 5" xfId="513" xr:uid="{00000000-0005-0000-0000-00005D060000}"/>
    <cellStyle name="Standaard 2 2 3 3 5 2" xfId="1541" xr:uid="{00000000-0005-0000-0000-00005E060000}"/>
    <cellStyle name="Standaard 2 2 3 3 6" xfId="1230" xr:uid="{00000000-0005-0000-0000-00005F060000}"/>
    <cellStyle name="Standaard 2 2 3 3_GBRNRS" xfId="407" xr:uid="{00000000-0005-0000-0000-000060060000}"/>
    <cellStyle name="Standaard 2 2 3 4" xfId="166" xr:uid="{00000000-0005-0000-0000-000061060000}"/>
    <cellStyle name="Standaard 2 2 3 4 2" xfId="566" xr:uid="{00000000-0005-0000-0000-000062060000}"/>
    <cellStyle name="Standaard 2 2 3 4 2 2" xfId="1594" xr:uid="{00000000-0005-0000-0000-000063060000}"/>
    <cellStyle name="Standaard 2 2 3 4 3" xfId="1283" xr:uid="{00000000-0005-0000-0000-000064060000}"/>
    <cellStyle name="Standaard 2 2 3 5" xfId="268" xr:uid="{00000000-0005-0000-0000-000065060000}"/>
    <cellStyle name="Standaard 2 2 3 5 2" xfId="664" xr:uid="{00000000-0005-0000-0000-000066060000}"/>
    <cellStyle name="Standaard 2 2 3 5 2 2" xfId="1692" xr:uid="{00000000-0005-0000-0000-000067060000}"/>
    <cellStyle name="Standaard 2 2 3 5 3" xfId="1385" xr:uid="{00000000-0005-0000-0000-000068060000}"/>
    <cellStyle name="Standaard 2 2 3 6" xfId="903" xr:uid="{00000000-0005-0000-0000-000069060000}"/>
    <cellStyle name="Standaard 2 2 3 6 2" xfId="1831" xr:uid="{00000000-0005-0000-0000-00006A060000}"/>
    <cellStyle name="Standaard 2 2 3 7" xfId="464" xr:uid="{00000000-0005-0000-0000-00006B060000}"/>
    <cellStyle name="Standaard 2 2 3 7 2" xfId="1493" xr:uid="{00000000-0005-0000-0000-00006C060000}"/>
    <cellStyle name="Standaard 2 2 3 8" xfId="1182" xr:uid="{00000000-0005-0000-0000-00006D060000}"/>
    <cellStyle name="Standaard 2 2 3_GBRNRS" xfId="404" xr:uid="{00000000-0005-0000-0000-00006E060000}"/>
    <cellStyle name="Standaard 2 2 4" xfId="64" xr:uid="{00000000-0005-0000-0000-00006F060000}"/>
    <cellStyle name="Standaard 2 2 4 2" xfId="116" xr:uid="{00000000-0005-0000-0000-000070060000}"/>
    <cellStyle name="Standaard 2 2 4 2 2" xfId="217" xr:uid="{00000000-0005-0000-0000-000071060000}"/>
    <cellStyle name="Standaard 2 2 4 2 2 2" xfId="617" xr:uid="{00000000-0005-0000-0000-000072060000}"/>
    <cellStyle name="Standaard 2 2 4 2 2 2 2" xfId="1645" xr:uid="{00000000-0005-0000-0000-000073060000}"/>
    <cellStyle name="Standaard 2 2 4 2 2 3" xfId="1334" xr:uid="{00000000-0005-0000-0000-000074060000}"/>
    <cellStyle name="Standaard 2 2 4 2 3" xfId="319" xr:uid="{00000000-0005-0000-0000-000075060000}"/>
    <cellStyle name="Standaard 2 2 4 2 3 2" xfId="715" xr:uid="{00000000-0005-0000-0000-000076060000}"/>
    <cellStyle name="Standaard 2 2 4 2 3 2 2" xfId="1743" xr:uid="{00000000-0005-0000-0000-000077060000}"/>
    <cellStyle name="Standaard 2 2 4 2 3 3" xfId="1436" xr:uid="{00000000-0005-0000-0000-000078060000}"/>
    <cellStyle name="Standaard 2 2 4 2 4" xfId="954" xr:uid="{00000000-0005-0000-0000-000079060000}"/>
    <cellStyle name="Standaard 2 2 4 2 4 2" xfId="1882" xr:uid="{00000000-0005-0000-0000-00007A060000}"/>
    <cellStyle name="Standaard 2 2 4 2 5" xfId="516" xr:uid="{00000000-0005-0000-0000-00007B060000}"/>
    <cellStyle name="Standaard 2 2 4 2 5 2" xfId="1544" xr:uid="{00000000-0005-0000-0000-00007C060000}"/>
    <cellStyle name="Standaard 2 2 4 2 6" xfId="1233" xr:uid="{00000000-0005-0000-0000-00007D060000}"/>
    <cellStyle name="Standaard 2 2 4 2_GBRNRS" xfId="409" xr:uid="{00000000-0005-0000-0000-00007E060000}"/>
    <cellStyle name="Standaard 2 2 4 3" xfId="169" xr:uid="{00000000-0005-0000-0000-00007F060000}"/>
    <cellStyle name="Standaard 2 2 4 3 2" xfId="569" xr:uid="{00000000-0005-0000-0000-000080060000}"/>
    <cellStyle name="Standaard 2 2 4 3 2 2" xfId="1597" xr:uid="{00000000-0005-0000-0000-000081060000}"/>
    <cellStyle name="Standaard 2 2 4 3 3" xfId="1286" xr:uid="{00000000-0005-0000-0000-000082060000}"/>
    <cellStyle name="Standaard 2 2 4 4" xfId="271" xr:uid="{00000000-0005-0000-0000-000083060000}"/>
    <cellStyle name="Standaard 2 2 4 4 2" xfId="667" xr:uid="{00000000-0005-0000-0000-000084060000}"/>
    <cellStyle name="Standaard 2 2 4 4 2 2" xfId="1695" xr:uid="{00000000-0005-0000-0000-000085060000}"/>
    <cellStyle name="Standaard 2 2 4 4 3" xfId="1388" xr:uid="{00000000-0005-0000-0000-000086060000}"/>
    <cellStyle name="Standaard 2 2 4 5" xfId="906" xr:uid="{00000000-0005-0000-0000-000087060000}"/>
    <cellStyle name="Standaard 2 2 4 5 2" xfId="1834" xr:uid="{00000000-0005-0000-0000-000088060000}"/>
    <cellStyle name="Standaard 2 2 4 6" xfId="468" xr:uid="{00000000-0005-0000-0000-000089060000}"/>
    <cellStyle name="Standaard 2 2 4 6 2" xfId="1496" xr:uid="{00000000-0005-0000-0000-00008A060000}"/>
    <cellStyle name="Standaard 2 2 4 7" xfId="1185" xr:uid="{00000000-0005-0000-0000-00008B060000}"/>
    <cellStyle name="Standaard 2 2 4_GBRNRS" xfId="408" xr:uid="{00000000-0005-0000-0000-00008C060000}"/>
    <cellStyle name="Standaard 2 2 5" xfId="75" xr:uid="{00000000-0005-0000-0000-00008D060000}"/>
    <cellStyle name="Standaard 2 2 5 2" xfId="124" xr:uid="{00000000-0005-0000-0000-00008E060000}"/>
    <cellStyle name="Standaard 2 2 5 2 2" xfId="225" xr:uid="{00000000-0005-0000-0000-00008F060000}"/>
    <cellStyle name="Standaard 2 2 5 2 2 2" xfId="625" xr:uid="{00000000-0005-0000-0000-000090060000}"/>
    <cellStyle name="Standaard 2 2 5 2 2 2 2" xfId="1653" xr:uid="{00000000-0005-0000-0000-000091060000}"/>
    <cellStyle name="Standaard 2 2 5 2 2 3" xfId="1342" xr:uid="{00000000-0005-0000-0000-000092060000}"/>
    <cellStyle name="Standaard 2 2 5 2 3" xfId="327" xr:uid="{00000000-0005-0000-0000-000093060000}"/>
    <cellStyle name="Standaard 2 2 5 2 3 2" xfId="723" xr:uid="{00000000-0005-0000-0000-000094060000}"/>
    <cellStyle name="Standaard 2 2 5 2 3 2 2" xfId="1751" xr:uid="{00000000-0005-0000-0000-000095060000}"/>
    <cellStyle name="Standaard 2 2 5 2 3 3" xfId="1444" xr:uid="{00000000-0005-0000-0000-000096060000}"/>
    <cellStyle name="Standaard 2 2 5 2 4" xfId="962" xr:uid="{00000000-0005-0000-0000-000097060000}"/>
    <cellStyle name="Standaard 2 2 5 2 4 2" xfId="1890" xr:uid="{00000000-0005-0000-0000-000098060000}"/>
    <cellStyle name="Standaard 2 2 5 2 5" xfId="524" xr:uid="{00000000-0005-0000-0000-000099060000}"/>
    <cellStyle name="Standaard 2 2 5 2 5 2" xfId="1552" xr:uid="{00000000-0005-0000-0000-00009A060000}"/>
    <cellStyle name="Standaard 2 2 5 2 6" xfId="1241" xr:uid="{00000000-0005-0000-0000-00009B060000}"/>
    <cellStyle name="Standaard 2 2 5 2_GBRNRS" xfId="411" xr:uid="{00000000-0005-0000-0000-00009C060000}"/>
    <cellStyle name="Standaard 2 2 5 3" xfId="177" xr:uid="{00000000-0005-0000-0000-00009D060000}"/>
    <cellStyle name="Standaard 2 2 5 3 2" xfId="577" xr:uid="{00000000-0005-0000-0000-00009E060000}"/>
    <cellStyle name="Standaard 2 2 5 3 2 2" xfId="1605" xr:uid="{00000000-0005-0000-0000-00009F060000}"/>
    <cellStyle name="Standaard 2 2 5 3 3" xfId="1294" xr:uid="{00000000-0005-0000-0000-0000A0060000}"/>
    <cellStyle name="Standaard 2 2 5 4" xfId="279" xr:uid="{00000000-0005-0000-0000-0000A1060000}"/>
    <cellStyle name="Standaard 2 2 5 4 2" xfId="675" xr:uid="{00000000-0005-0000-0000-0000A2060000}"/>
    <cellStyle name="Standaard 2 2 5 4 2 2" xfId="1703" xr:uid="{00000000-0005-0000-0000-0000A3060000}"/>
    <cellStyle name="Standaard 2 2 5 4 3" xfId="1396" xr:uid="{00000000-0005-0000-0000-0000A4060000}"/>
    <cellStyle name="Standaard 2 2 5 5" xfId="914" xr:uid="{00000000-0005-0000-0000-0000A5060000}"/>
    <cellStyle name="Standaard 2 2 5 5 2" xfId="1842" xr:uid="{00000000-0005-0000-0000-0000A6060000}"/>
    <cellStyle name="Standaard 2 2 5 6" xfId="476" xr:uid="{00000000-0005-0000-0000-0000A7060000}"/>
    <cellStyle name="Standaard 2 2 5 6 2" xfId="1504" xr:uid="{00000000-0005-0000-0000-0000A8060000}"/>
    <cellStyle name="Standaard 2 2 5 7" xfId="1193" xr:uid="{00000000-0005-0000-0000-0000A9060000}"/>
    <cellStyle name="Standaard 2 2 5_GBRNRS" xfId="410" xr:uid="{00000000-0005-0000-0000-0000AA060000}"/>
    <cellStyle name="Standaard 2 2 6" xfId="109" xr:uid="{00000000-0005-0000-0000-0000AB060000}"/>
    <cellStyle name="Standaard 2 2 6 2" xfId="210" xr:uid="{00000000-0005-0000-0000-0000AC060000}"/>
    <cellStyle name="Standaard 2 2 6 2 2" xfId="610" xr:uid="{00000000-0005-0000-0000-0000AD060000}"/>
    <cellStyle name="Standaard 2 2 6 2 2 2" xfId="1638" xr:uid="{00000000-0005-0000-0000-0000AE060000}"/>
    <cellStyle name="Standaard 2 2 6 2 3" xfId="1327" xr:uid="{00000000-0005-0000-0000-0000AF060000}"/>
    <cellStyle name="Standaard 2 2 6 3" xfId="312" xr:uid="{00000000-0005-0000-0000-0000B0060000}"/>
    <cellStyle name="Standaard 2 2 6 3 2" xfId="708" xr:uid="{00000000-0005-0000-0000-0000B1060000}"/>
    <cellStyle name="Standaard 2 2 6 3 2 2" xfId="1736" xr:uid="{00000000-0005-0000-0000-0000B2060000}"/>
    <cellStyle name="Standaard 2 2 6 3 3" xfId="1429" xr:uid="{00000000-0005-0000-0000-0000B3060000}"/>
    <cellStyle name="Standaard 2 2 6 4" xfId="947" xr:uid="{00000000-0005-0000-0000-0000B4060000}"/>
    <cellStyle name="Standaard 2 2 6 4 2" xfId="1875" xr:uid="{00000000-0005-0000-0000-0000B5060000}"/>
    <cellStyle name="Standaard 2 2 6 5" xfId="509" xr:uid="{00000000-0005-0000-0000-0000B6060000}"/>
    <cellStyle name="Standaard 2 2 6 5 2" xfId="1537" xr:uid="{00000000-0005-0000-0000-0000B7060000}"/>
    <cellStyle name="Standaard 2 2 6 6" xfId="1226" xr:uid="{00000000-0005-0000-0000-0000B8060000}"/>
    <cellStyle name="Standaard 2 2 6_GBRNRS" xfId="412" xr:uid="{00000000-0005-0000-0000-0000B9060000}"/>
    <cellStyle name="Standaard 2 2 7" xfId="162" xr:uid="{00000000-0005-0000-0000-0000BA060000}"/>
    <cellStyle name="Standaard 2 2 7 2" xfId="799" xr:uid="{00000000-0005-0000-0000-0000BB060000}"/>
    <cellStyle name="Standaard 2 2 7 3" xfId="562" xr:uid="{00000000-0005-0000-0000-0000BC060000}"/>
    <cellStyle name="Standaard 2 2 7 3 2" xfId="1590" xr:uid="{00000000-0005-0000-0000-0000BD060000}"/>
    <cellStyle name="Standaard 2 2 7 4" xfId="1279" xr:uid="{00000000-0005-0000-0000-0000BE060000}"/>
    <cellStyle name="Standaard 2 2 8" xfId="264" xr:uid="{00000000-0005-0000-0000-0000BF060000}"/>
    <cellStyle name="Standaard 2 2 8 2" xfId="458" xr:uid="{00000000-0005-0000-0000-0000C0060000}"/>
    <cellStyle name="Standaard 2 2 8 2 2" xfId="1489" xr:uid="{00000000-0005-0000-0000-0000C1060000}"/>
    <cellStyle name="Standaard 2 2 8 3" xfId="1381" xr:uid="{00000000-0005-0000-0000-0000C2060000}"/>
    <cellStyle name="Standaard 2 2 9" xfId="899" xr:uid="{00000000-0005-0000-0000-0000C3060000}"/>
    <cellStyle name="Standaard 2 2 9 2" xfId="1827" xr:uid="{00000000-0005-0000-0000-0000C4060000}"/>
    <cellStyle name="Standaard 2 2_GBRNRS" xfId="393" xr:uid="{00000000-0005-0000-0000-0000C5060000}"/>
    <cellStyle name="Standaard 2 3" xfId="62" xr:uid="{00000000-0005-0000-0000-0000C6060000}"/>
    <cellStyle name="Standaard 2 3 2" xfId="466" xr:uid="{00000000-0005-0000-0000-0000C7060000}"/>
    <cellStyle name="Standaard 2 3 2 2" xfId="858" xr:uid="{00000000-0005-0000-0000-0000C8060000}"/>
    <cellStyle name="Standaard 2 3 3" xfId="435" xr:uid="{00000000-0005-0000-0000-0000C9060000}"/>
    <cellStyle name="Standaard 2 4" xfId="452" xr:uid="{00000000-0005-0000-0000-0000CA060000}"/>
    <cellStyle name="Standaard 2 4 2" xfId="761" xr:uid="{00000000-0005-0000-0000-0000CB060000}"/>
    <cellStyle name="Standaard 2 4 2 2" xfId="1788" xr:uid="{00000000-0005-0000-0000-0000CC060000}"/>
    <cellStyle name="Standaard 2 5" xfId="431" xr:uid="{00000000-0005-0000-0000-0000CD060000}"/>
    <cellStyle name="Standaard 2 5 2" xfId="1469" xr:uid="{00000000-0005-0000-0000-0000CE060000}"/>
    <cellStyle name="Standaard 20" xfId="877" xr:uid="{00000000-0005-0000-0000-0000CF060000}"/>
    <cellStyle name="Standaard 21" xfId="878" xr:uid="{00000000-0005-0000-0000-0000D0060000}"/>
    <cellStyle name="Standaard 21 2" xfId="1806" xr:uid="{00000000-0005-0000-0000-0000D1060000}"/>
    <cellStyle name="Standaard 22" xfId="880" xr:uid="{00000000-0005-0000-0000-0000D2060000}"/>
    <cellStyle name="Standaard 22 2" xfId="1808" xr:uid="{00000000-0005-0000-0000-0000D3060000}"/>
    <cellStyle name="Standaard 23" xfId="429" xr:uid="{00000000-0005-0000-0000-0000D4060000}"/>
    <cellStyle name="Standaard 23 2" xfId="1468" xr:uid="{00000000-0005-0000-0000-0000D5060000}"/>
    <cellStyle name="Standaard 24" xfId="438" xr:uid="{00000000-0005-0000-0000-0000D6060000}"/>
    <cellStyle name="Standaard 24 2" xfId="1473" xr:uid="{00000000-0005-0000-0000-0000D7060000}"/>
    <cellStyle name="Standaard 25" xfId="985" xr:uid="{00000000-0005-0000-0000-0000D8060000}"/>
    <cellStyle name="Standaard 25 2" xfId="1913" xr:uid="{00000000-0005-0000-0000-0000D9060000}"/>
    <cellStyle name="Standaard 26" xfId="995" xr:uid="{00000000-0005-0000-0000-0000DA060000}"/>
    <cellStyle name="Standaard 26 2" xfId="1922" xr:uid="{00000000-0005-0000-0000-0000DB060000}"/>
    <cellStyle name="Standaard 27" xfId="992" xr:uid="{00000000-0005-0000-0000-0000DC060000}"/>
    <cellStyle name="Standaard 27 2" xfId="1919" xr:uid="{00000000-0005-0000-0000-0000DD060000}"/>
    <cellStyle name="Standaard 28" xfId="993" xr:uid="{00000000-0005-0000-0000-0000DE060000}"/>
    <cellStyle name="Standaard 28 2" xfId="1920" xr:uid="{00000000-0005-0000-0000-0000DF060000}"/>
    <cellStyle name="Standaard 29" xfId="987" xr:uid="{00000000-0005-0000-0000-0000E0060000}"/>
    <cellStyle name="Standaard 29 2" xfId="1914" xr:uid="{00000000-0005-0000-0000-0000E1060000}"/>
    <cellStyle name="Standaard 3" xfId="44" xr:uid="{00000000-0005-0000-0000-0000E2060000}"/>
    <cellStyle name="Standaard 3 10" xfId="1175" xr:uid="{00000000-0005-0000-0000-0000E3060000}"/>
    <cellStyle name="Standaard 3 2" xfId="68" xr:uid="{00000000-0005-0000-0000-0000E4060000}"/>
    <cellStyle name="Standaard 3 2 2" xfId="76" xr:uid="{00000000-0005-0000-0000-0000E5060000}"/>
    <cellStyle name="Standaard 3 3" xfId="90" xr:uid="{00000000-0005-0000-0000-0000E6060000}"/>
    <cellStyle name="Standaard 3 3 2" xfId="138" xr:uid="{00000000-0005-0000-0000-0000E7060000}"/>
    <cellStyle name="Standaard 3 3 2 2" xfId="239" xr:uid="{00000000-0005-0000-0000-0000E8060000}"/>
    <cellStyle name="Standaard 3 3 2 2 2" xfId="639" xr:uid="{00000000-0005-0000-0000-0000E9060000}"/>
    <cellStyle name="Standaard 3 3 2 2 2 2" xfId="1667" xr:uid="{00000000-0005-0000-0000-0000EA060000}"/>
    <cellStyle name="Standaard 3 3 2 2 3" xfId="1356" xr:uid="{00000000-0005-0000-0000-0000EB060000}"/>
    <cellStyle name="Standaard 3 3 2 3" xfId="341" xr:uid="{00000000-0005-0000-0000-0000EC060000}"/>
    <cellStyle name="Standaard 3 3 2 3 2" xfId="737" xr:uid="{00000000-0005-0000-0000-0000ED060000}"/>
    <cellStyle name="Standaard 3 3 2 3 2 2" xfId="1765" xr:uid="{00000000-0005-0000-0000-0000EE060000}"/>
    <cellStyle name="Standaard 3 3 2 3 3" xfId="1458" xr:uid="{00000000-0005-0000-0000-0000EF060000}"/>
    <cellStyle name="Standaard 3 3 2 4" xfId="976" xr:uid="{00000000-0005-0000-0000-0000F0060000}"/>
    <cellStyle name="Standaard 3 3 2 4 2" xfId="1904" xr:uid="{00000000-0005-0000-0000-0000F1060000}"/>
    <cellStyle name="Standaard 3 3 2 5" xfId="538" xr:uid="{00000000-0005-0000-0000-0000F2060000}"/>
    <cellStyle name="Standaard 3 3 2 5 2" xfId="1566" xr:uid="{00000000-0005-0000-0000-0000F3060000}"/>
    <cellStyle name="Standaard 3 3 2 6" xfId="1255" xr:uid="{00000000-0005-0000-0000-0000F4060000}"/>
    <cellStyle name="Standaard 3 3 2_GBRNRS" xfId="415" xr:uid="{00000000-0005-0000-0000-0000F5060000}"/>
    <cellStyle name="Standaard 3 3 3" xfId="191" xr:uid="{00000000-0005-0000-0000-0000F6060000}"/>
    <cellStyle name="Standaard 3 3 3 2" xfId="591" xr:uid="{00000000-0005-0000-0000-0000F7060000}"/>
    <cellStyle name="Standaard 3 3 3 2 2" xfId="1619" xr:uid="{00000000-0005-0000-0000-0000F8060000}"/>
    <cellStyle name="Standaard 3 3 3 3" xfId="1308" xr:uid="{00000000-0005-0000-0000-0000F9060000}"/>
    <cellStyle name="Standaard 3 3 4" xfId="293" xr:uid="{00000000-0005-0000-0000-0000FA060000}"/>
    <cellStyle name="Standaard 3 3 4 2" xfId="689" xr:uid="{00000000-0005-0000-0000-0000FB060000}"/>
    <cellStyle name="Standaard 3 3 4 2 2" xfId="1717" xr:uid="{00000000-0005-0000-0000-0000FC060000}"/>
    <cellStyle name="Standaard 3 3 4 3" xfId="1410" xr:uid="{00000000-0005-0000-0000-0000FD060000}"/>
    <cellStyle name="Standaard 3 3 5" xfId="928" xr:uid="{00000000-0005-0000-0000-0000FE060000}"/>
    <cellStyle name="Standaard 3 3 5 2" xfId="1856" xr:uid="{00000000-0005-0000-0000-0000FF060000}"/>
    <cellStyle name="Standaard 3 3 6" xfId="490" xr:uid="{00000000-0005-0000-0000-000000070000}"/>
    <cellStyle name="Standaard 3 3 6 2" xfId="1518" xr:uid="{00000000-0005-0000-0000-000001070000}"/>
    <cellStyle name="Standaard 3 3 7" xfId="1207" xr:uid="{00000000-0005-0000-0000-000002070000}"/>
    <cellStyle name="Standaard 3 3_GBRNRS" xfId="414" xr:uid="{00000000-0005-0000-0000-000003070000}"/>
    <cellStyle name="Standaard 3 4" xfId="106" xr:uid="{00000000-0005-0000-0000-000004070000}"/>
    <cellStyle name="Standaard 3 4 2" xfId="207" xr:uid="{00000000-0005-0000-0000-000005070000}"/>
    <cellStyle name="Standaard 3 4 2 2" xfId="607" xr:uid="{00000000-0005-0000-0000-000006070000}"/>
    <cellStyle name="Standaard 3 4 2 2 2" xfId="1635" xr:uid="{00000000-0005-0000-0000-000007070000}"/>
    <cellStyle name="Standaard 3 4 2 3" xfId="1324" xr:uid="{00000000-0005-0000-0000-000008070000}"/>
    <cellStyle name="Standaard 3 4 3" xfId="309" xr:uid="{00000000-0005-0000-0000-000009070000}"/>
    <cellStyle name="Standaard 3 4 3 2" xfId="705" xr:uid="{00000000-0005-0000-0000-00000A070000}"/>
    <cellStyle name="Standaard 3 4 3 2 2" xfId="1733" xr:uid="{00000000-0005-0000-0000-00000B070000}"/>
    <cellStyle name="Standaard 3 4 3 3" xfId="1426" xr:uid="{00000000-0005-0000-0000-00000C070000}"/>
    <cellStyle name="Standaard 3 4 4" xfId="944" xr:uid="{00000000-0005-0000-0000-00000D070000}"/>
    <cellStyle name="Standaard 3 4 4 2" xfId="1872" xr:uid="{00000000-0005-0000-0000-00000E070000}"/>
    <cellStyle name="Standaard 3 4 5" xfId="506" xr:uid="{00000000-0005-0000-0000-00000F070000}"/>
    <cellStyle name="Standaard 3 4 5 2" xfId="1534" xr:uid="{00000000-0005-0000-0000-000010070000}"/>
    <cellStyle name="Standaard 3 4 6" xfId="1223" xr:uid="{00000000-0005-0000-0000-000011070000}"/>
    <cellStyle name="Standaard 3 4_GBRNRS" xfId="416" xr:uid="{00000000-0005-0000-0000-000012070000}"/>
    <cellStyle name="Standaard 3 5" xfId="159" xr:uid="{00000000-0005-0000-0000-000013070000}"/>
    <cellStyle name="Standaard 3 5 2" xfId="767" xr:uid="{00000000-0005-0000-0000-000014070000}"/>
    <cellStyle name="Standaard 3 5 3" xfId="559" xr:uid="{00000000-0005-0000-0000-000015070000}"/>
    <cellStyle name="Standaard 3 5 3 2" xfId="1587" xr:uid="{00000000-0005-0000-0000-000016070000}"/>
    <cellStyle name="Standaard 3 5 4" xfId="1276" xr:uid="{00000000-0005-0000-0000-000017070000}"/>
    <cellStyle name="Standaard 3 6" xfId="261" xr:uid="{00000000-0005-0000-0000-000018070000}"/>
    <cellStyle name="Standaard 3 6 2" xfId="454" xr:uid="{00000000-0005-0000-0000-000019070000}"/>
    <cellStyle name="Standaard 3 6 2 2" xfId="1486" xr:uid="{00000000-0005-0000-0000-00001A070000}"/>
    <cellStyle name="Standaard 3 6 3" xfId="1378" xr:uid="{00000000-0005-0000-0000-00001B070000}"/>
    <cellStyle name="Standaard 3 7" xfId="896" xr:uid="{00000000-0005-0000-0000-00001C070000}"/>
    <cellStyle name="Standaard 3 7 2" xfId="1824" xr:uid="{00000000-0005-0000-0000-00001D070000}"/>
    <cellStyle name="Standaard 3 8" xfId="432" xr:uid="{00000000-0005-0000-0000-00001E070000}"/>
    <cellStyle name="Standaard 3 9" xfId="460" xr:uid="{00000000-0005-0000-0000-00001F070000}"/>
    <cellStyle name="Standaard 3_GBRNRS" xfId="413" xr:uid="{00000000-0005-0000-0000-000020070000}"/>
    <cellStyle name="Standaard 30" xfId="990" xr:uid="{00000000-0005-0000-0000-000021070000}"/>
    <cellStyle name="Standaard 30 2" xfId="1917" xr:uid="{00000000-0005-0000-0000-000022070000}"/>
    <cellStyle name="Standaard 31" xfId="997" xr:uid="{00000000-0005-0000-0000-000023070000}"/>
    <cellStyle name="Standaard 31 2" xfId="1924" xr:uid="{00000000-0005-0000-0000-000024070000}"/>
    <cellStyle name="Standaard 32" xfId="1014" xr:uid="{00000000-0005-0000-0000-000025070000}"/>
    <cellStyle name="Standaard 32 2" xfId="1941" xr:uid="{00000000-0005-0000-0000-000026070000}"/>
    <cellStyle name="Standaard 33" xfId="989" xr:uid="{00000000-0005-0000-0000-000027070000}"/>
    <cellStyle name="Standaard 33 2" xfId="1916" xr:uid="{00000000-0005-0000-0000-000028070000}"/>
    <cellStyle name="Standaard 34" xfId="1038" xr:uid="{00000000-0005-0000-0000-000029070000}"/>
    <cellStyle name="Standaard 34 2" xfId="1965" xr:uid="{00000000-0005-0000-0000-00002A070000}"/>
    <cellStyle name="Standaard 35" xfId="1048" xr:uid="{00000000-0005-0000-0000-00002B070000}"/>
    <cellStyle name="Standaard 35 2" xfId="1975" xr:uid="{00000000-0005-0000-0000-00002C070000}"/>
    <cellStyle name="Standaard 36" xfId="991" xr:uid="{00000000-0005-0000-0000-00002D070000}"/>
    <cellStyle name="Standaard 36 2" xfId="1918" xr:uid="{00000000-0005-0000-0000-00002E070000}"/>
    <cellStyle name="Standaard 37" xfId="1026" xr:uid="{00000000-0005-0000-0000-00002F070000}"/>
    <cellStyle name="Standaard 37 2" xfId="1953" xr:uid="{00000000-0005-0000-0000-000030070000}"/>
    <cellStyle name="Standaard 38" xfId="994" xr:uid="{00000000-0005-0000-0000-000031070000}"/>
    <cellStyle name="Standaard 38 2" xfId="1921" xr:uid="{00000000-0005-0000-0000-000032070000}"/>
    <cellStyle name="Standaard 39" xfId="1041" xr:uid="{00000000-0005-0000-0000-000033070000}"/>
    <cellStyle name="Standaard 39 2" xfId="1968" xr:uid="{00000000-0005-0000-0000-000034070000}"/>
    <cellStyle name="Standaard 4" xfId="46" xr:uid="{00000000-0005-0000-0000-000035070000}"/>
    <cellStyle name="Standaard 4 2" xfId="47" xr:uid="{00000000-0005-0000-0000-000036070000}"/>
    <cellStyle name="Standaard 4 2 2" xfId="780" xr:uid="{00000000-0005-0000-0000-000037070000}"/>
    <cellStyle name="Standaard 4 3" xfId="69" xr:uid="{00000000-0005-0000-0000-000038070000}"/>
    <cellStyle name="Standaard 4 4" xfId="108" xr:uid="{00000000-0005-0000-0000-000039070000}"/>
    <cellStyle name="Standaard 4 4 2" xfId="209" xr:uid="{00000000-0005-0000-0000-00003A070000}"/>
    <cellStyle name="Standaard 4 4 2 2" xfId="609" xr:uid="{00000000-0005-0000-0000-00003B070000}"/>
    <cellStyle name="Standaard 4 4 2 2 2" xfId="1637" xr:uid="{00000000-0005-0000-0000-00003C070000}"/>
    <cellStyle name="Standaard 4 4 2 3" xfId="1326" xr:uid="{00000000-0005-0000-0000-00003D070000}"/>
    <cellStyle name="Standaard 4 4 3" xfId="311" xr:uid="{00000000-0005-0000-0000-00003E070000}"/>
    <cellStyle name="Standaard 4 4 3 2" xfId="707" xr:uid="{00000000-0005-0000-0000-00003F070000}"/>
    <cellStyle name="Standaard 4 4 3 2 2" xfId="1735" xr:uid="{00000000-0005-0000-0000-000040070000}"/>
    <cellStyle name="Standaard 4 4 3 3" xfId="1428" xr:uid="{00000000-0005-0000-0000-000041070000}"/>
    <cellStyle name="Standaard 4 4 4" xfId="946" xr:uid="{00000000-0005-0000-0000-000042070000}"/>
    <cellStyle name="Standaard 4 4 4 2" xfId="1874" xr:uid="{00000000-0005-0000-0000-000043070000}"/>
    <cellStyle name="Standaard 4 4 5" xfId="508" xr:uid="{00000000-0005-0000-0000-000044070000}"/>
    <cellStyle name="Standaard 4 4 5 2" xfId="1536" xr:uid="{00000000-0005-0000-0000-000045070000}"/>
    <cellStyle name="Standaard 4 4 6" xfId="1225" xr:uid="{00000000-0005-0000-0000-000046070000}"/>
    <cellStyle name="Standaard 4 4_GBRNRS" xfId="418" xr:uid="{00000000-0005-0000-0000-000047070000}"/>
    <cellStyle name="Standaard 4 5" xfId="161" xr:uid="{00000000-0005-0000-0000-000048070000}"/>
    <cellStyle name="Standaard 4 5 2" xfId="760" xr:uid="{00000000-0005-0000-0000-000049070000}"/>
    <cellStyle name="Standaard 4 5 3" xfId="768" xr:uid="{00000000-0005-0000-0000-00004A070000}"/>
    <cellStyle name="Standaard 4 5 4" xfId="561" xr:uid="{00000000-0005-0000-0000-00004B070000}"/>
    <cellStyle name="Standaard 4 5 4 2" xfId="1589" xr:uid="{00000000-0005-0000-0000-00004C070000}"/>
    <cellStyle name="Standaard 4 5 5" xfId="1278" xr:uid="{00000000-0005-0000-0000-00004D070000}"/>
    <cellStyle name="Standaard 4 6" xfId="263" xr:uid="{00000000-0005-0000-0000-00004E070000}"/>
    <cellStyle name="Standaard 4 6 2" xfId="456" xr:uid="{00000000-0005-0000-0000-00004F070000}"/>
    <cellStyle name="Standaard 4 6 2 2" xfId="1488" xr:uid="{00000000-0005-0000-0000-000050070000}"/>
    <cellStyle name="Standaard 4 6 3" xfId="1380" xr:uid="{00000000-0005-0000-0000-000051070000}"/>
    <cellStyle name="Standaard 4 7" xfId="898" xr:uid="{00000000-0005-0000-0000-000052070000}"/>
    <cellStyle name="Standaard 4 7 2" xfId="1826" xr:uid="{00000000-0005-0000-0000-000053070000}"/>
    <cellStyle name="Standaard 4 8" xfId="436" xr:uid="{00000000-0005-0000-0000-000054070000}"/>
    <cellStyle name="Standaard 4 8 2" xfId="1471" xr:uid="{00000000-0005-0000-0000-000055070000}"/>
    <cellStyle name="Standaard 4 9" xfId="1177" xr:uid="{00000000-0005-0000-0000-000056070000}"/>
    <cellStyle name="Standaard 4_GBRNRS" xfId="417" xr:uid="{00000000-0005-0000-0000-000057070000}"/>
    <cellStyle name="Standaard 40" xfId="1035" xr:uid="{00000000-0005-0000-0000-000058070000}"/>
    <cellStyle name="Standaard 40 2" xfId="1962" xr:uid="{00000000-0005-0000-0000-000059070000}"/>
    <cellStyle name="Standaard 41" xfId="1017" xr:uid="{00000000-0005-0000-0000-00005A070000}"/>
    <cellStyle name="Standaard 41 2" xfId="1944" xr:uid="{00000000-0005-0000-0000-00005B070000}"/>
    <cellStyle name="Standaard 42" xfId="1031" xr:uid="{00000000-0005-0000-0000-00005C070000}"/>
    <cellStyle name="Standaard 42 2" xfId="1958" xr:uid="{00000000-0005-0000-0000-00005D070000}"/>
    <cellStyle name="Standaard 43" xfId="998" xr:uid="{00000000-0005-0000-0000-00005E070000}"/>
    <cellStyle name="Standaard 43 2" xfId="1925" xr:uid="{00000000-0005-0000-0000-00005F070000}"/>
    <cellStyle name="Standaard 44" xfId="988" xr:uid="{00000000-0005-0000-0000-000060070000}"/>
    <cellStyle name="Standaard 44 2" xfId="1915" xr:uid="{00000000-0005-0000-0000-000061070000}"/>
    <cellStyle name="Standaard 45" xfId="1050" xr:uid="{00000000-0005-0000-0000-000062070000}"/>
    <cellStyle name="Standaard 45 2" xfId="1977" xr:uid="{00000000-0005-0000-0000-000063070000}"/>
    <cellStyle name="Standaard 46" xfId="1044" xr:uid="{00000000-0005-0000-0000-000064070000}"/>
    <cellStyle name="Standaard 46 2" xfId="1971" xr:uid="{00000000-0005-0000-0000-000065070000}"/>
    <cellStyle name="Standaard 47" xfId="1049" xr:uid="{00000000-0005-0000-0000-000066070000}"/>
    <cellStyle name="Standaard 47 2" xfId="1976" xr:uid="{00000000-0005-0000-0000-000067070000}"/>
    <cellStyle name="Standaard 48" xfId="1046" xr:uid="{00000000-0005-0000-0000-000068070000}"/>
    <cellStyle name="Standaard 48 2" xfId="1973" xr:uid="{00000000-0005-0000-0000-000069070000}"/>
    <cellStyle name="Standaard 49" xfId="1052" xr:uid="{00000000-0005-0000-0000-00006A070000}"/>
    <cellStyle name="Standaard 49 2" xfId="1979" xr:uid="{00000000-0005-0000-0000-00006B070000}"/>
    <cellStyle name="Standaard 5" xfId="52" xr:uid="{00000000-0005-0000-0000-00006C070000}"/>
    <cellStyle name="Standaard 5 2" xfId="459" xr:uid="{00000000-0005-0000-0000-00006D070000}"/>
    <cellStyle name="Standaard 5 2 2" xfId="769" xr:uid="{00000000-0005-0000-0000-00006E070000}"/>
    <cellStyle name="Standaard 5 3" xfId="437" xr:uid="{00000000-0005-0000-0000-00006F070000}"/>
    <cellStyle name="Standaard 5 3 2" xfId="1472" xr:uid="{00000000-0005-0000-0000-000070070000}"/>
    <cellStyle name="Standaard 50" xfId="1047" xr:uid="{00000000-0005-0000-0000-000071070000}"/>
    <cellStyle name="Standaard 50 2" xfId="1974" xr:uid="{00000000-0005-0000-0000-000072070000}"/>
    <cellStyle name="Standaard 51" xfId="1053" xr:uid="{00000000-0005-0000-0000-000073070000}"/>
    <cellStyle name="Standaard 51 2" xfId="1980" xr:uid="{00000000-0005-0000-0000-000074070000}"/>
    <cellStyle name="Standaard 52" xfId="1007" xr:uid="{00000000-0005-0000-0000-000075070000}"/>
    <cellStyle name="Standaard 52 2" xfId="1934" xr:uid="{00000000-0005-0000-0000-000076070000}"/>
    <cellStyle name="Standaard 53" xfId="1045" xr:uid="{00000000-0005-0000-0000-000077070000}"/>
    <cellStyle name="Standaard 53 2" xfId="1972" xr:uid="{00000000-0005-0000-0000-000078070000}"/>
    <cellStyle name="Standaard 54" xfId="1051" xr:uid="{00000000-0005-0000-0000-000079070000}"/>
    <cellStyle name="Standaard 54 2" xfId="1978" xr:uid="{00000000-0005-0000-0000-00007A070000}"/>
    <cellStyle name="Standaard 55" xfId="1054" xr:uid="{00000000-0005-0000-0000-00007B070000}"/>
    <cellStyle name="Standaard 55 2" xfId="1981" xr:uid="{00000000-0005-0000-0000-00007C070000}"/>
    <cellStyle name="Standaard 56" xfId="1027" xr:uid="{00000000-0005-0000-0000-00007D070000}"/>
    <cellStyle name="Standaard 56 2" xfId="1954" xr:uid="{00000000-0005-0000-0000-00007E070000}"/>
    <cellStyle name="Standaard 57" xfId="1055" xr:uid="{00000000-0005-0000-0000-00007F070000}"/>
    <cellStyle name="Standaard 57 2" xfId="1982" xr:uid="{00000000-0005-0000-0000-000080070000}"/>
    <cellStyle name="Standaard 58" xfId="1062" xr:uid="{00000000-0005-0000-0000-000081070000}"/>
    <cellStyle name="Standaard 58 2" xfId="1989" xr:uid="{00000000-0005-0000-0000-000082070000}"/>
    <cellStyle name="Standaard 59" xfId="1080" xr:uid="{00000000-0005-0000-0000-000083070000}"/>
    <cellStyle name="Standaard 59 2" xfId="2007" xr:uid="{00000000-0005-0000-0000-000084070000}"/>
    <cellStyle name="Standaard 6" xfId="53" xr:uid="{00000000-0005-0000-0000-000085070000}"/>
    <cellStyle name="Standaard 6 2" xfId="60" xr:uid="{00000000-0005-0000-0000-000086070000}"/>
    <cellStyle name="Standaard 6 2 2" xfId="859" xr:uid="{00000000-0005-0000-0000-000087070000}"/>
    <cellStyle name="Standaard 60" xfId="1061" xr:uid="{00000000-0005-0000-0000-000088070000}"/>
    <cellStyle name="Standaard 60 2" xfId="1988" xr:uid="{00000000-0005-0000-0000-000089070000}"/>
    <cellStyle name="Standaard 61" xfId="1059" xr:uid="{00000000-0005-0000-0000-00008A070000}"/>
    <cellStyle name="Standaard 61 2" xfId="1986" xr:uid="{00000000-0005-0000-0000-00008B070000}"/>
    <cellStyle name="Standaard 62" xfId="1065" xr:uid="{00000000-0005-0000-0000-00008C070000}"/>
    <cellStyle name="Standaard 62 2" xfId="1992" xr:uid="{00000000-0005-0000-0000-00008D070000}"/>
    <cellStyle name="Standaard 63" xfId="1058" xr:uid="{00000000-0005-0000-0000-00008E070000}"/>
    <cellStyle name="Standaard 63 2" xfId="1985" xr:uid="{00000000-0005-0000-0000-00008F070000}"/>
    <cellStyle name="Standaard 64" xfId="1056" xr:uid="{00000000-0005-0000-0000-000090070000}"/>
    <cellStyle name="Standaard 64 2" xfId="1983" xr:uid="{00000000-0005-0000-0000-000091070000}"/>
    <cellStyle name="Standaard 65" xfId="1088" xr:uid="{00000000-0005-0000-0000-000092070000}"/>
    <cellStyle name="Standaard 65 2" xfId="2015" xr:uid="{00000000-0005-0000-0000-000093070000}"/>
    <cellStyle name="Standaard 66" xfId="1057" xr:uid="{00000000-0005-0000-0000-000094070000}"/>
    <cellStyle name="Standaard 66 2" xfId="1984" xr:uid="{00000000-0005-0000-0000-000095070000}"/>
    <cellStyle name="Standaard 67" xfId="1076" xr:uid="{00000000-0005-0000-0000-000096070000}"/>
    <cellStyle name="Standaard 67 2" xfId="2003" xr:uid="{00000000-0005-0000-0000-000097070000}"/>
    <cellStyle name="Standaard 68" xfId="1060" xr:uid="{00000000-0005-0000-0000-000098070000}"/>
    <cellStyle name="Standaard 68 2" xfId="1987" xr:uid="{00000000-0005-0000-0000-000099070000}"/>
    <cellStyle name="Standaard 69" xfId="1064" xr:uid="{00000000-0005-0000-0000-00009A070000}"/>
    <cellStyle name="Standaard 69 2" xfId="1991" xr:uid="{00000000-0005-0000-0000-00009B070000}"/>
    <cellStyle name="Standaard 7" xfId="54" xr:uid="{00000000-0005-0000-0000-00009C070000}"/>
    <cellStyle name="Standaard 7 2" xfId="61" xr:uid="{00000000-0005-0000-0000-00009D070000}"/>
    <cellStyle name="Standaard 7 2 2" xfId="72" xr:uid="{00000000-0005-0000-0000-00009E070000}"/>
    <cellStyle name="Standaard 7 2 2 2" xfId="122" xr:uid="{00000000-0005-0000-0000-00009F070000}"/>
    <cellStyle name="Standaard 7 2 2 2 2" xfId="223" xr:uid="{00000000-0005-0000-0000-0000A0070000}"/>
    <cellStyle name="Standaard 7 2 2 2 2 2" xfId="623" xr:uid="{00000000-0005-0000-0000-0000A1070000}"/>
    <cellStyle name="Standaard 7 2 2 2 2 2 2" xfId="1651" xr:uid="{00000000-0005-0000-0000-0000A2070000}"/>
    <cellStyle name="Standaard 7 2 2 2 2 3" xfId="1340" xr:uid="{00000000-0005-0000-0000-0000A3070000}"/>
    <cellStyle name="Standaard 7 2 2 2 3" xfId="325" xr:uid="{00000000-0005-0000-0000-0000A4070000}"/>
    <cellStyle name="Standaard 7 2 2 2 3 2" xfId="721" xr:uid="{00000000-0005-0000-0000-0000A5070000}"/>
    <cellStyle name="Standaard 7 2 2 2 3 2 2" xfId="1749" xr:uid="{00000000-0005-0000-0000-0000A6070000}"/>
    <cellStyle name="Standaard 7 2 2 2 3 3" xfId="1442" xr:uid="{00000000-0005-0000-0000-0000A7070000}"/>
    <cellStyle name="Standaard 7 2 2 2 4" xfId="960" xr:uid="{00000000-0005-0000-0000-0000A8070000}"/>
    <cellStyle name="Standaard 7 2 2 2 4 2" xfId="1888" xr:uid="{00000000-0005-0000-0000-0000A9070000}"/>
    <cellStyle name="Standaard 7 2 2 2 5" xfId="522" xr:uid="{00000000-0005-0000-0000-0000AA070000}"/>
    <cellStyle name="Standaard 7 2 2 2 5 2" xfId="1550" xr:uid="{00000000-0005-0000-0000-0000AB070000}"/>
    <cellStyle name="Standaard 7 2 2 2 6" xfId="1239" xr:uid="{00000000-0005-0000-0000-0000AC070000}"/>
    <cellStyle name="Standaard 7 2 2 2_GBRNRS" xfId="421" xr:uid="{00000000-0005-0000-0000-0000AD070000}"/>
    <cellStyle name="Standaard 7 2 2 3" xfId="175" xr:uid="{00000000-0005-0000-0000-0000AE070000}"/>
    <cellStyle name="Standaard 7 2 2 3 2" xfId="575" xr:uid="{00000000-0005-0000-0000-0000AF070000}"/>
    <cellStyle name="Standaard 7 2 2 3 2 2" xfId="1603" xr:uid="{00000000-0005-0000-0000-0000B0070000}"/>
    <cellStyle name="Standaard 7 2 2 3 3" xfId="1292" xr:uid="{00000000-0005-0000-0000-0000B1070000}"/>
    <cellStyle name="Standaard 7 2 2 4" xfId="277" xr:uid="{00000000-0005-0000-0000-0000B2070000}"/>
    <cellStyle name="Standaard 7 2 2 4 2" xfId="673" xr:uid="{00000000-0005-0000-0000-0000B3070000}"/>
    <cellStyle name="Standaard 7 2 2 4 2 2" xfId="1701" xr:uid="{00000000-0005-0000-0000-0000B4070000}"/>
    <cellStyle name="Standaard 7 2 2 4 3" xfId="1394" xr:uid="{00000000-0005-0000-0000-0000B5070000}"/>
    <cellStyle name="Standaard 7 2 2 5" xfId="912" xr:uid="{00000000-0005-0000-0000-0000B6070000}"/>
    <cellStyle name="Standaard 7 2 2 5 2" xfId="1840" xr:uid="{00000000-0005-0000-0000-0000B7070000}"/>
    <cellStyle name="Standaard 7 2 2 6" xfId="474" xr:uid="{00000000-0005-0000-0000-0000B8070000}"/>
    <cellStyle name="Standaard 7 2 2 6 2" xfId="1502" xr:uid="{00000000-0005-0000-0000-0000B9070000}"/>
    <cellStyle name="Standaard 7 2 2 7" xfId="1191" xr:uid="{00000000-0005-0000-0000-0000BA070000}"/>
    <cellStyle name="Standaard 7 2 2_GBRNRS" xfId="420" xr:uid="{00000000-0005-0000-0000-0000BB070000}"/>
    <cellStyle name="Standaard 7 2 3" xfId="114" xr:uid="{00000000-0005-0000-0000-0000BC070000}"/>
    <cellStyle name="Standaard 7 2 3 2" xfId="215" xr:uid="{00000000-0005-0000-0000-0000BD070000}"/>
    <cellStyle name="Standaard 7 2 3 2 2" xfId="615" xr:uid="{00000000-0005-0000-0000-0000BE070000}"/>
    <cellStyle name="Standaard 7 2 3 2 2 2" xfId="1643" xr:uid="{00000000-0005-0000-0000-0000BF070000}"/>
    <cellStyle name="Standaard 7 2 3 2 3" xfId="1332" xr:uid="{00000000-0005-0000-0000-0000C0070000}"/>
    <cellStyle name="Standaard 7 2 3 3" xfId="317" xr:uid="{00000000-0005-0000-0000-0000C1070000}"/>
    <cellStyle name="Standaard 7 2 3 3 2" xfId="713" xr:uid="{00000000-0005-0000-0000-0000C2070000}"/>
    <cellStyle name="Standaard 7 2 3 3 2 2" xfId="1741" xr:uid="{00000000-0005-0000-0000-0000C3070000}"/>
    <cellStyle name="Standaard 7 2 3 3 3" xfId="1434" xr:uid="{00000000-0005-0000-0000-0000C4070000}"/>
    <cellStyle name="Standaard 7 2 3 4" xfId="952" xr:uid="{00000000-0005-0000-0000-0000C5070000}"/>
    <cellStyle name="Standaard 7 2 3 4 2" xfId="1880" xr:uid="{00000000-0005-0000-0000-0000C6070000}"/>
    <cellStyle name="Standaard 7 2 3 5" xfId="514" xr:uid="{00000000-0005-0000-0000-0000C7070000}"/>
    <cellStyle name="Standaard 7 2 3 5 2" xfId="1542" xr:uid="{00000000-0005-0000-0000-0000C8070000}"/>
    <cellStyle name="Standaard 7 2 3 6" xfId="1231" xr:uid="{00000000-0005-0000-0000-0000C9070000}"/>
    <cellStyle name="Standaard 7 2 3_GBRNRS" xfId="422" xr:uid="{00000000-0005-0000-0000-0000CA070000}"/>
    <cellStyle name="Standaard 7 2 4" xfId="167" xr:uid="{00000000-0005-0000-0000-0000CB070000}"/>
    <cellStyle name="Standaard 7 2 4 2" xfId="567" xr:uid="{00000000-0005-0000-0000-0000CC070000}"/>
    <cellStyle name="Standaard 7 2 4 2 2" xfId="1595" xr:uid="{00000000-0005-0000-0000-0000CD070000}"/>
    <cellStyle name="Standaard 7 2 4 3" xfId="1284" xr:uid="{00000000-0005-0000-0000-0000CE070000}"/>
    <cellStyle name="Standaard 7 2 5" xfId="269" xr:uid="{00000000-0005-0000-0000-0000CF070000}"/>
    <cellStyle name="Standaard 7 2 5 2" xfId="665" xr:uid="{00000000-0005-0000-0000-0000D0070000}"/>
    <cellStyle name="Standaard 7 2 5 2 2" xfId="1693" xr:uid="{00000000-0005-0000-0000-0000D1070000}"/>
    <cellStyle name="Standaard 7 2 5 3" xfId="1386" xr:uid="{00000000-0005-0000-0000-0000D2070000}"/>
    <cellStyle name="Standaard 7 2 6" xfId="904" xr:uid="{00000000-0005-0000-0000-0000D3070000}"/>
    <cellStyle name="Standaard 7 2 6 2" xfId="1832" xr:uid="{00000000-0005-0000-0000-0000D4070000}"/>
    <cellStyle name="Standaard 7 2 7" xfId="465" xr:uid="{00000000-0005-0000-0000-0000D5070000}"/>
    <cellStyle name="Standaard 7 2 7 2" xfId="1494" xr:uid="{00000000-0005-0000-0000-0000D6070000}"/>
    <cellStyle name="Standaard 7 2 8" xfId="1183" xr:uid="{00000000-0005-0000-0000-0000D7070000}"/>
    <cellStyle name="Standaard 7 2_GBRNRS" xfId="419" xr:uid="{00000000-0005-0000-0000-0000D8070000}"/>
    <cellStyle name="Standaard 7 3" xfId="71" xr:uid="{00000000-0005-0000-0000-0000D9070000}"/>
    <cellStyle name="Standaard 7 3 2" xfId="121" xr:uid="{00000000-0005-0000-0000-0000DA070000}"/>
    <cellStyle name="Standaard 7 3 2 2" xfId="222" xr:uid="{00000000-0005-0000-0000-0000DB070000}"/>
    <cellStyle name="Standaard 7 3 2 2 2" xfId="622" xr:uid="{00000000-0005-0000-0000-0000DC070000}"/>
    <cellStyle name="Standaard 7 3 2 2 2 2" xfId="1650" xr:uid="{00000000-0005-0000-0000-0000DD070000}"/>
    <cellStyle name="Standaard 7 3 2 2 3" xfId="1339" xr:uid="{00000000-0005-0000-0000-0000DE070000}"/>
    <cellStyle name="Standaard 7 3 2 3" xfId="324" xr:uid="{00000000-0005-0000-0000-0000DF070000}"/>
    <cellStyle name="Standaard 7 3 2 3 2" xfId="720" xr:uid="{00000000-0005-0000-0000-0000E0070000}"/>
    <cellStyle name="Standaard 7 3 2 3 2 2" xfId="1748" xr:uid="{00000000-0005-0000-0000-0000E1070000}"/>
    <cellStyle name="Standaard 7 3 2 3 3" xfId="1441" xr:uid="{00000000-0005-0000-0000-0000E2070000}"/>
    <cellStyle name="Standaard 7 3 2 4" xfId="959" xr:uid="{00000000-0005-0000-0000-0000E3070000}"/>
    <cellStyle name="Standaard 7 3 2 4 2" xfId="1887" xr:uid="{00000000-0005-0000-0000-0000E4070000}"/>
    <cellStyle name="Standaard 7 3 2 5" xfId="521" xr:uid="{00000000-0005-0000-0000-0000E5070000}"/>
    <cellStyle name="Standaard 7 3 2 5 2" xfId="1549" xr:uid="{00000000-0005-0000-0000-0000E6070000}"/>
    <cellStyle name="Standaard 7 3 2 6" xfId="1238" xr:uid="{00000000-0005-0000-0000-0000E7070000}"/>
    <cellStyle name="Standaard 7 3 2_GBRNRS" xfId="424" xr:uid="{00000000-0005-0000-0000-0000E8070000}"/>
    <cellStyle name="Standaard 7 3 3" xfId="174" xr:uid="{00000000-0005-0000-0000-0000E9070000}"/>
    <cellStyle name="Standaard 7 3 3 2" xfId="574" xr:uid="{00000000-0005-0000-0000-0000EA070000}"/>
    <cellStyle name="Standaard 7 3 3 2 2" xfId="1602" xr:uid="{00000000-0005-0000-0000-0000EB070000}"/>
    <cellStyle name="Standaard 7 3 3 3" xfId="1291" xr:uid="{00000000-0005-0000-0000-0000EC070000}"/>
    <cellStyle name="Standaard 7 3 4" xfId="276" xr:uid="{00000000-0005-0000-0000-0000ED070000}"/>
    <cellStyle name="Standaard 7 3 4 2" xfId="672" xr:uid="{00000000-0005-0000-0000-0000EE070000}"/>
    <cellStyle name="Standaard 7 3 4 2 2" xfId="1700" xr:uid="{00000000-0005-0000-0000-0000EF070000}"/>
    <cellStyle name="Standaard 7 3 4 3" xfId="1393" xr:uid="{00000000-0005-0000-0000-0000F0070000}"/>
    <cellStyle name="Standaard 7 3 5" xfId="911" xr:uid="{00000000-0005-0000-0000-0000F1070000}"/>
    <cellStyle name="Standaard 7 3 5 2" xfId="1839" xr:uid="{00000000-0005-0000-0000-0000F2070000}"/>
    <cellStyle name="Standaard 7 3 6" xfId="473" xr:uid="{00000000-0005-0000-0000-0000F3070000}"/>
    <cellStyle name="Standaard 7 3 6 2" xfId="1501" xr:uid="{00000000-0005-0000-0000-0000F4070000}"/>
    <cellStyle name="Standaard 7 3 7" xfId="1190" xr:uid="{00000000-0005-0000-0000-0000F5070000}"/>
    <cellStyle name="Standaard 7 3_GBRNRS" xfId="423" xr:uid="{00000000-0005-0000-0000-0000F6070000}"/>
    <cellStyle name="Standaard 7 4" xfId="774" xr:uid="{00000000-0005-0000-0000-0000F7070000}"/>
    <cellStyle name="Standaard 7 4 2" xfId="1789" xr:uid="{00000000-0005-0000-0000-0000F8070000}"/>
    <cellStyle name="Standaard 70" xfId="1085" xr:uid="{00000000-0005-0000-0000-0000F9070000}"/>
    <cellStyle name="Standaard 70 2" xfId="2012" xr:uid="{00000000-0005-0000-0000-0000FA070000}"/>
    <cellStyle name="Standaard 71" xfId="1079" xr:uid="{00000000-0005-0000-0000-0000FB070000}"/>
    <cellStyle name="Standaard 71 2" xfId="2006" xr:uid="{00000000-0005-0000-0000-0000FC070000}"/>
    <cellStyle name="Standaard 72" xfId="1066" xr:uid="{00000000-0005-0000-0000-0000FD070000}"/>
    <cellStyle name="Standaard 72 2" xfId="1993" xr:uid="{00000000-0005-0000-0000-0000FE070000}"/>
    <cellStyle name="Standaard 73" xfId="1083" xr:uid="{00000000-0005-0000-0000-0000FF070000}"/>
    <cellStyle name="Standaard 73 2" xfId="2010" xr:uid="{00000000-0005-0000-0000-000000080000}"/>
    <cellStyle name="Standaard 74" xfId="1089" xr:uid="{00000000-0005-0000-0000-000001080000}"/>
    <cellStyle name="Standaard 74 2" xfId="2016" xr:uid="{00000000-0005-0000-0000-000002080000}"/>
    <cellStyle name="Standaard 75" xfId="1093" xr:uid="{00000000-0005-0000-0000-000003080000}"/>
    <cellStyle name="Standaard 75 2" xfId="2020" xr:uid="{00000000-0005-0000-0000-000004080000}"/>
    <cellStyle name="Standaard 76" xfId="1084" xr:uid="{00000000-0005-0000-0000-000005080000}"/>
    <cellStyle name="Standaard 76 2" xfId="2011" xr:uid="{00000000-0005-0000-0000-000006080000}"/>
    <cellStyle name="Standaard 77" xfId="1092" xr:uid="{00000000-0005-0000-0000-000007080000}"/>
    <cellStyle name="Standaard 77 2" xfId="2019" xr:uid="{00000000-0005-0000-0000-000008080000}"/>
    <cellStyle name="Standaard 78" xfId="1071" xr:uid="{00000000-0005-0000-0000-000009080000}"/>
    <cellStyle name="Standaard 78 2" xfId="1998" xr:uid="{00000000-0005-0000-0000-00000A080000}"/>
    <cellStyle name="Standaard 79" xfId="1090" xr:uid="{00000000-0005-0000-0000-00000B080000}"/>
    <cellStyle name="Standaard 79 2" xfId="2017" xr:uid="{00000000-0005-0000-0000-00000C080000}"/>
    <cellStyle name="Standaard 8" xfId="63" xr:uid="{00000000-0005-0000-0000-00000D080000}"/>
    <cellStyle name="Standaard 8 2" xfId="115" xr:uid="{00000000-0005-0000-0000-00000E080000}"/>
    <cellStyle name="Standaard 8 2 2" xfId="216" xr:uid="{00000000-0005-0000-0000-00000F080000}"/>
    <cellStyle name="Standaard 8 2 2 2" xfId="616" xr:uid="{00000000-0005-0000-0000-000010080000}"/>
    <cellStyle name="Standaard 8 2 2 2 2" xfId="1644" xr:uid="{00000000-0005-0000-0000-000011080000}"/>
    <cellStyle name="Standaard 8 2 2 3" xfId="1333" xr:uid="{00000000-0005-0000-0000-000012080000}"/>
    <cellStyle name="Standaard 8 2 3" xfId="318" xr:uid="{00000000-0005-0000-0000-000013080000}"/>
    <cellStyle name="Standaard 8 2 3 2" xfId="714" xr:uid="{00000000-0005-0000-0000-000014080000}"/>
    <cellStyle name="Standaard 8 2 3 2 2" xfId="1742" xr:uid="{00000000-0005-0000-0000-000015080000}"/>
    <cellStyle name="Standaard 8 2 3 3" xfId="1435" xr:uid="{00000000-0005-0000-0000-000016080000}"/>
    <cellStyle name="Standaard 8 2 4" xfId="953" xr:uid="{00000000-0005-0000-0000-000017080000}"/>
    <cellStyle name="Standaard 8 2 4 2" xfId="1881" xr:uid="{00000000-0005-0000-0000-000018080000}"/>
    <cellStyle name="Standaard 8 2 5" xfId="515" xr:uid="{00000000-0005-0000-0000-000019080000}"/>
    <cellStyle name="Standaard 8 2 5 2" xfId="1543" xr:uid="{00000000-0005-0000-0000-00001A080000}"/>
    <cellStyle name="Standaard 8 2 6" xfId="1232" xr:uid="{00000000-0005-0000-0000-00001B080000}"/>
    <cellStyle name="Standaard 8 2_GBRNRS" xfId="426" xr:uid="{00000000-0005-0000-0000-00001C080000}"/>
    <cellStyle name="Standaard 8 3" xfId="168" xr:uid="{00000000-0005-0000-0000-00001D080000}"/>
    <cellStyle name="Standaard 8 3 2" xfId="568" xr:uid="{00000000-0005-0000-0000-00001E080000}"/>
    <cellStyle name="Standaard 8 3 2 2" xfId="1596" xr:uid="{00000000-0005-0000-0000-00001F080000}"/>
    <cellStyle name="Standaard 8 3 3" xfId="1285" xr:uid="{00000000-0005-0000-0000-000020080000}"/>
    <cellStyle name="Standaard 8 4" xfId="270" xr:uid="{00000000-0005-0000-0000-000021080000}"/>
    <cellStyle name="Standaard 8 4 2" xfId="666" xr:uid="{00000000-0005-0000-0000-000022080000}"/>
    <cellStyle name="Standaard 8 4 2 2" xfId="1694" xr:uid="{00000000-0005-0000-0000-000023080000}"/>
    <cellStyle name="Standaard 8 4 3" xfId="1387" xr:uid="{00000000-0005-0000-0000-000024080000}"/>
    <cellStyle name="Standaard 8 5" xfId="905" xr:uid="{00000000-0005-0000-0000-000025080000}"/>
    <cellStyle name="Standaard 8 5 2" xfId="1833" xr:uid="{00000000-0005-0000-0000-000026080000}"/>
    <cellStyle name="Standaard 8 6" xfId="467" xr:uid="{00000000-0005-0000-0000-000027080000}"/>
    <cellStyle name="Standaard 8 6 2" xfId="1495" xr:uid="{00000000-0005-0000-0000-000028080000}"/>
    <cellStyle name="Standaard 8 7" xfId="1184" xr:uid="{00000000-0005-0000-0000-000029080000}"/>
    <cellStyle name="Standaard 8_GBRNRS" xfId="425" xr:uid="{00000000-0005-0000-0000-00002A080000}"/>
    <cellStyle name="Standaard 80" xfId="1086" xr:uid="{00000000-0005-0000-0000-00002B080000}"/>
    <cellStyle name="Standaard 80 2" xfId="2013" xr:uid="{00000000-0005-0000-0000-00002C080000}"/>
    <cellStyle name="Standaard 81" xfId="1100" xr:uid="{00000000-0005-0000-0000-00002D080000}"/>
    <cellStyle name="Standaard 81 2" xfId="2027" xr:uid="{00000000-0005-0000-0000-00002E080000}"/>
    <cellStyle name="Standaard 82" xfId="1096" xr:uid="{00000000-0005-0000-0000-00002F080000}"/>
    <cellStyle name="Standaard 82 2" xfId="2023" xr:uid="{00000000-0005-0000-0000-000030080000}"/>
    <cellStyle name="Standaard 83" xfId="1094" xr:uid="{00000000-0005-0000-0000-000031080000}"/>
    <cellStyle name="Standaard 83 2" xfId="2021" xr:uid="{00000000-0005-0000-0000-000032080000}"/>
    <cellStyle name="Standaard 84" xfId="1097" xr:uid="{00000000-0005-0000-0000-000033080000}"/>
    <cellStyle name="Standaard 84 2" xfId="2024" xr:uid="{00000000-0005-0000-0000-000034080000}"/>
    <cellStyle name="Standaard 85" xfId="1095" xr:uid="{00000000-0005-0000-0000-000035080000}"/>
    <cellStyle name="Standaard 85 2" xfId="2022" xr:uid="{00000000-0005-0000-0000-000036080000}"/>
    <cellStyle name="Standaard 86" xfId="1101" xr:uid="{00000000-0005-0000-0000-000037080000}"/>
    <cellStyle name="Standaard 86 2" xfId="2028" xr:uid="{00000000-0005-0000-0000-000038080000}"/>
    <cellStyle name="Standaard 87" xfId="1091" xr:uid="{00000000-0005-0000-0000-000039080000}"/>
    <cellStyle name="Standaard 87 2" xfId="2018" xr:uid="{00000000-0005-0000-0000-00003A080000}"/>
    <cellStyle name="Standaard 88" xfId="1087" xr:uid="{00000000-0005-0000-0000-00003B080000}"/>
    <cellStyle name="Standaard 88 2" xfId="2014" xr:uid="{00000000-0005-0000-0000-00003C080000}"/>
    <cellStyle name="Standaard 89" xfId="1099" xr:uid="{00000000-0005-0000-0000-00003D080000}"/>
    <cellStyle name="Standaard 89 2" xfId="2026" xr:uid="{00000000-0005-0000-0000-00003E080000}"/>
    <cellStyle name="Standaard 9" xfId="77" xr:uid="{00000000-0005-0000-0000-00003F080000}"/>
    <cellStyle name="Standaard 9 2" xfId="125" xr:uid="{00000000-0005-0000-0000-000040080000}"/>
    <cellStyle name="Standaard 9 2 2" xfId="226" xr:uid="{00000000-0005-0000-0000-000041080000}"/>
    <cellStyle name="Standaard 9 2 2 2" xfId="626" xr:uid="{00000000-0005-0000-0000-000042080000}"/>
    <cellStyle name="Standaard 9 2 2 2 2" xfId="1654" xr:uid="{00000000-0005-0000-0000-000043080000}"/>
    <cellStyle name="Standaard 9 2 2 3" xfId="1343" xr:uid="{00000000-0005-0000-0000-000044080000}"/>
    <cellStyle name="Standaard 9 2 3" xfId="328" xr:uid="{00000000-0005-0000-0000-000045080000}"/>
    <cellStyle name="Standaard 9 2 3 2" xfId="724" xr:uid="{00000000-0005-0000-0000-000046080000}"/>
    <cellStyle name="Standaard 9 2 3 2 2" xfId="1752" xr:uid="{00000000-0005-0000-0000-000047080000}"/>
    <cellStyle name="Standaard 9 2 3 3" xfId="1445" xr:uid="{00000000-0005-0000-0000-000048080000}"/>
    <cellStyle name="Standaard 9 2 4" xfId="963" xr:uid="{00000000-0005-0000-0000-000049080000}"/>
    <cellStyle name="Standaard 9 2 4 2" xfId="1891" xr:uid="{00000000-0005-0000-0000-00004A080000}"/>
    <cellStyle name="Standaard 9 2 5" xfId="525" xr:uid="{00000000-0005-0000-0000-00004B080000}"/>
    <cellStyle name="Standaard 9 2 5 2" xfId="1553" xr:uid="{00000000-0005-0000-0000-00004C080000}"/>
    <cellStyle name="Standaard 9 2 6" xfId="1242" xr:uid="{00000000-0005-0000-0000-00004D080000}"/>
    <cellStyle name="Standaard 9 2_GBRNRS" xfId="428" xr:uid="{00000000-0005-0000-0000-00004E080000}"/>
    <cellStyle name="Standaard 9 3" xfId="178" xr:uid="{00000000-0005-0000-0000-00004F080000}"/>
    <cellStyle name="Standaard 9 3 2" xfId="775" xr:uid="{00000000-0005-0000-0000-000050080000}"/>
    <cellStyle name="Standaard 9 3 3" xfId="578" xr:uid="{00000000-0005-0000-0000-000051080000}"/>
    <cellStyle name="Standaard 9 3 3 2" xfId="1606" xr:uid="{00000000-0005-0000-0000-000052080000}"/>
    <cellStyle name="Standaard 9 3 4" xfId="1295" xr:uid="{00000000-0005-0000-0000-000053080000}"/>
    <cellStyle name="Standaard 9 4" xfId="280" xr:uid="{00000000-0005-0000-0000-000054080000}"/>
    <cellStyle name="Standaard 9 4 2" xfId="676" xr:uid="{00000000-0005-0000-0000-000055080000}"/>
    <cellStyle name="Standaard 9 4 2 2" xfId="1704" xr:uid="{00000000-0005-0000-0000-000056080000}"/>
    <cellStyle name="Standaard 9 4 3" xfId="1397" xr:uid="{00000000-0005-0000-0000-000057080000}"/>
    <cellStyle name="Standaard 9 5" xfId="915" xr:uid="{00000000-0005-0000-0000-000058080000}"/>
    <cellStyle name="Standaard 9 5 2" xfId="1843" xr:uid="{00000000-0005-0000-0000-000059080000}"/>
    <cellStyle name="Standaard 9 6" xfId="477" xr:uid="{00000000-0005-0000-0000-00005A080000}"/>
    <cellStyle name="Standaard 9 6 2" xfId="1505" xr:uid="{00000000-0005-0000-0000-00005B080000}"/>
    <cellStyle name="Standaard 9 7" xfId="1194" xr:uid="{00000000-0005-0000-0000-00005C080000}"/>
    <cellStyle name="Standaard 9_GBRNRS" xfId="427" xr:uid="{00000000-0005-0000-0000-00005D080000}"/>
    <cellStyle name="Standaard 90" xfId="1102" xr:uid="{00000000-0005-0000-0000-00005E080000}"/>
    <cellStyle name="Standaard 90 2" xfId="2029" xr:uid="{00000000-0005-0000-0000-00005F080000}"/>
    <cellStyle name="Standaard 91" xfId="1098" xr:uid="{00000000-0005-0000-0000-000060080000}"/>
    <cellStyle name="Standaard 91 2" xfId="2025" xr:uid="{00000000-0005-0000-0000-000061080000}"/>
    <cellStyle name="Standaard 92" xfId="1103" xr:uid="{00000000-0005-0000-0000-000062080000}"/>
    <cellStyle name="Standaard 92 2" xfId="2030" xr:uid="{00000000-0005-0000-0000-000063080000}"/>
    <cellStyle name="Standaard 93" xfId="1104" xr:uid="{00000000-0005-0000-0000-000064080000}"/>
    <cellStyle name="Standaard 93 2" xfId="2031" xr:uid="{00000000-0005-0000-0000-000065080000}"/>
    <cellStyle name="Standaard 94" xfId="1111" xr:uid="{00000000-0005-0000-0000-000066080000}"/>
    <cellStyle name="Standaard 94 2" xfId="2038" xr:uid="{00000000-0005-0000-0000-000067080000}"/>
    <cellStyle name="Standaard 95" xfId="1127" xr:uid="{00000000-0005-0000-0000-000068080000}"/>
    <cellStyle name="Standaard 95 2" xfId="2054" xr:uid="{00000000-0005-0000-0000-000069080000}"/>
    <cellStyle name="Standaard 96" xfId="1110" xr:uid="{00000000-0005-0000-0000-00006A080000}"/>
    <cellStyle name="Standaard 96 2" xfId="2037" xr:uid="{00000000-0005-0000-0000-00006B080000}"/>
    <cellStyle name="Standaard 97" xfId="1108" xr:uid="{00000000-0005-0000-0000-00006C080000}"/>
    <cellStyle name="Standaard 97 2" xfId="2035" xr:uid="{00000000-0005-0000-0000-00006D080000}"/>
    <cellStyle name="Standaard 98" xfId="1114" xr:uid="{00000000-0005-0000-0000-00006E080000}"/>
    <cellStyle name="Standaard 98 2" xfId="2041" xr:uid="{00000000-0005-0000-0000-00006F080000}"/>
    <cellStyle name="Standaard 99" xfId="1107" xr:uid="{00000000-0005-0000-0000-000070080000}"/>
    <cellStyle name="Standaard 99 2" xfId="2034" xr:uid="{00000000-0005-0000-0000-000071080000}"/>
    <cellStyle name="Standaard_begrwijzverkonrzak" xfId="1" xr:uid="{00000000-0005-0000-0000-000072080000}"/>
    <cellStyle name="Standaard_begrwijzverkonrzak 2" xfId="3" xr:uid="{00000000-0005-0000-0000-000073080000}"/>
    <cellStyle name="Standaard_GBRNRS" xfId="351" xr:uid="{00000000-0005-0000-0000-000074080000}"/>
    <cellStyle name="Standaard_Kostensoort" xfId="2104" xr:uid="{00000000-0005-0000-0000-000075080000}"/>
    <cellStyle name="Standaard_Kostensrt" xfId="350" xr:uid="{00000000-0005-0000-0000-000076080000}"/>
    <cellStyle name="Titel" xfId="4" builtinId="15" customBuiltin="1"/>
    <cellStyle name="Titel 2" xfId="453" xr:uid="{00000000-0005-0000-0000-000078080000}"/>
    <cellStyle name="Titel 2 2" xfId="770" xr:uid="{00000000-0005-0000-0000-000079080000}"/>
    <cellStyle name="Titel 3" xfId="986" xr:uid="{00000000-0005-0000-0000-00007A080000}"/>
    <cellStyle name="Titel 4" xfId="1174" xr:uid="{00000000-0005-0000-0000-00007B080000}"/>
    <cellStyle name="Title" xfId="771" xr:uid="{00000000-0005-0000-0000-00007C080000}"/>
    <cellStyle name="Totaal" xfId="19" builtinId="25" customBuiltin="1"/>
    <cellStyle name="Totaal 2" xfId="813" xr:uid="{00000000-0005-0000-0000-00007E080000}"/>
    <cellStyle name="Totaal 3" xfId="860" xr:uid="{00000000-0005-0000-0000-00007F080000}"/>
    <cellStyle name="Totaal 4" xfId="2135" xr:uid="{00000000-0005-0000-0000-000080080000}"/>
    <cellStyle name="Total" xfId="796" xr:uid="{00000000-0005-0000-0000-000081080000}"/>
    <cellStyle name="Uitvoer" xfId="13" builtinId="21" customBuiltin="1"/>
    <cellStyle name="Uitvoer 2" xfId="815" xr:uid="{00000000-0005-0000-0000-000083080000}"/>
    <cellStyle name="Uitvoer 3" xfId="2128" xr:uid="{00000000-0005-0000-0000-000084080000}"/>
    <cellStyle name="Valuta 2" xfId="797" xr:uid="{00000000-0005-0000-0000-000085080000}"/>
    <cellStyle name="Valuta 2 2" xfId="861" xr:uid="{00000000-0005-0000-0000-000086080000}"/>
    <cellStyle name="Valuta 2 2 2" xfId="1798" xr:uid="{00000000-0005-0000-0000-000087080000}"/>
    <cellStyle name="Valuta 3" xfId="862" xr:uid="{00000000-0005-0000-0000-000088080000}"/>
    <cellStyle name="Valuta 4" xfId="863" xr:uid="{00000000-0005-0000-0000-000089080000}"/>
    <cellStyle name="Valuta 4 2" xfId="1799" xr:uid="{00000000-0005-0000-0000-00008A080000}"/>
    <cellStyle name="Valuta 5" xfId="864" xr:uid="{00000000-0005-0000-0000-00008B080000}"/>
    <cellStyle name="Valuta 5 2" xfId="1800" xr:uid="{00000000-0005-0000-0000-00008C080000}"/>
    <cellStyle name="Valuta 6" xfId="865" xr:uid="{00000000-0005-0000-0000-00008D080000}"/>
    <cellStyle name="Valuta 6 2" xfId="1801" xr:uid="{00000000-0005-0000-0000-00008E080000}"/>
    <cellStyle name="Valuta0" xfId="866" xr:uid="{00000000-0005-0000-0000-00008F080000}"/>
    <cellStyle name="Valuta0 2" xfId="867" xr:uid="{00000000-0005-0000-0000-000090080000}"/>
    <cellStyle name="Valuta0 3" xfId="868" xr:uid="{00000000-0005-0000-0000-000091080000}"/>
    <cellStyle name="Vast" xfId="869" xr:uid="{00000000-0005-0000-0000-000092080000}"/>
    <cellStyle name="Vast 2" xfId="870" xr:uid="{00000000-0005-0000-0000-000093080000}"/>
    <cellStyle name="Vast 3" xfId="871" xr:uid="{00000000-0005-0000-0000-000094080000}"/>
    <cellStyle name="Verklarende tekst" xfId="18" builtinId="53" customBuiltin="1"/>
    <cellStyle name="Verklarende tekst 2" xfId="818" xr:uid="{00000000-0005-0000-0000-000096080000}"/>
    <cellStyle name="Verklarende tekst 3" xfId="2134" xr:uid="{00000000-0005-0000-0000-000097080000}"/>
    <cellStyle name="Waarschuwingstekst" xfId="17" builtinId="11" customBuiltin="1"/>
    <cellStyle name="Waarschuwingstekst 2" xfId="820" xr:uid="{00000000-0005-0000-0000-000099080000}"/>
    <cellStyle name="Waarschuwingstekst 3" xfId="2132" xr:uid="{00000000-0005-0000-0000-00009A080000}"/>
    <cellStyle name="Warning Text" xfId="798" xr:uid="{00000000-0005-0000-0000-00009B080000}"/>
  </cellStyles>
  <dxfs count="1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5"/>
  <sheetViews>
    <sheetView zoomScale="90" zoomScaleNormal="75" workbookViewId="0">
      <selection activeCell="G16" sqref="G16"/>
    </sheetView>
  </sheetViews>
  <sheetFormatPr defaultColWidth="9" defaultRowHeight="12.75" x14ac:dyDescent="0.2"/>
  <cols>
    <col min="1" max="1" width="9" style="16"/>
    <col min="2" max="2" width="9.25" style="10" customWidth="1"/>
    <col min="3" max="3" width="9.625" style="16" customWidth="1"/>
    <col min="4" max="4" width="9.75" style="14" bestFit="1" customWidth="1"/>
    <col min="5" max="5" width="11.25" style="16" customWidth="1"/>
    <col min="6" max="6" width="16.375" style="16" customWidth="1"/>
    <col min="7" max="7" width="14.125" style="10" customWidth="1"/>
    <col min="8" max="8" width="7.375" style="10" customWidth="1"/>
    <col min="9" max="9" width="10" style="10" bestFit="1" customWidth="1"/>
    <col min="10" max="10" width="7.375" style="10" customWidth="1"/>
    <col min="11" max="11" width="16.25" style="10" bestFit="1" customWidth="1"/>
    <col min="12" max="12" width="7.375" style="10" customWidth="1"/>
    <col min="13" max="13" width="16.25" style="10" bestFit="1" customWidth="1"/>
    <col min="14" max="14" width="7.375" style="10" customWidth="1"/>
    <col min="15" max="15" width="16.25" style="10" bestFit="1" customWidth="1"/>
    <col min="16" max="16" width="7.375" style="10" customWidth="1"/>
    <col min="17" max="17" width="66.125" style="16" customWidth="1"/>
    <col min="18" max="16384" width="9" style="16"/>
  </cols>
  <sheetData>
    <row r="1" spans="1:17" s="9" customFormat="1" ht="25.5" customHeight="1" x14ac:dyDescent="0.2">
      <c r="A1" s="50" t="s">
        <v>56</v>
      </c>
      <c r="B1" s="51" t="s">
        <v>5</v>
      </c>
      <c r="C1" s="50" t="s">
        <v>57</v>
      </c>
      <c r="D1" s="52" t="s">
        <v>6</v>
      </c>
      <c r="E1" s="50" t="s">
        <v>58</v>
      </c>
      <c r="F1" s="50" t="s">
        <v>59</v>
      </c>
      <c r="G1" s="51" t="s">
        <v>62</v>
      </c>
      <c r="H1" s="51" t="s">
        <v>63</v>
      </c>
      <c r="I1" s="51" t="s">
        <v>60</v>
      </c>
      <c r="J1" s="51" t="s">
        <v>61</v>
      </c>
      <c r="K1" s="51" t="s">
        <v>62</v>
      </c>
      <c r="L1" s="51" t="s">
        <v>63</v>
      </c>
      <c r="M1" s="51" t="s">
        <v>64</v>
      </c>
      <c r="N1" s="51" t="s">
        <v>65</v>
      </c>
      <c r="O1" s="51" t="s">
        <v>66</v>
      </c>
      <c r="P1" s="51" t="s">
        <v>67</v>
      </c>
      <c r="Q1" s="50" t="s">
        <v>68</v>
      </c>
    </row>
    <row r="2" spans="1:17" ht="14.25" x14ac:dyDescent="0.2">
      <c r="A2" s="10">
        <v>10</v>
      </c>
      <c r="B2" s="11">
        <f>'Begr wijz Collge'!F3</f>
        <v>6010000</v>
      </c>
      <c r="C2" s="12"/>
      <c r="D2" s="11">
        <f>'Begr wijz Collge'!I3</f>
        <v>438000</v>
      </c>
      <c r="E2" s="13" t="str">
        <f>'Begr wijz Collge'!K3</f>
        <v>U</v>
      </c>
      <c r="F2" s="14" t="str">
        <f>IF('Begr wijz Collge'!L3="I","N",IF('Begr wijz Collge'!L3="S","J","let op"))</f>
        <v>J</v>
      </c>
      <c r="G2" s="10">
        <f>'Begr wijz Collge'!M3</f>
        <v>0</v>
      </c>
      <c r="I2" s="10">
        <f>'Begr wijz Collge'!N3</f>
        <v>34854</v>
      </c>
      <c r="K2" s="10">
        <f>'Begr wijz Collge'!O3</f>
        <v>34854</v>
      </c>
      <c r="M2" s="10">
        <f>'Begr wijz Collge'!P3</f>
        <v>34854</v>
      </c>
      <c r="O2" s="10">
        <f>'Begr wijz Collge'!Q3</f>
        <v>34854</v>
      </c>
      <c r="Q2" s="15" t="str">
        <f>'Begr wijz Collge'!H3</f>
        <v>Inzet griffie</v>
      </c>
    </row>
    <row r="3" spans="1:17" ht="14.25" x14ac:dyDescent="0.2">
      <c r="A3" s="10">
        <v>10</v>
      </c>
      <c r="B3" s="11">
        <f>'Begr wijz Collge'!F4</f>
        <v>6010000</v>
      </c>
      <c r="C3" s="12"/>
      <c r="D3" s="11">
        <f>'Begr wijz Collge'!I4</f>
        <v>438000</v>
      </c>
      <c r="E3" s="13" t="str">
        <f>'Begr wijz Collge'!K4</f>
        <v>U</v>
      </c>
      <c r="F3" s="14" t="str">
        <f>IF('Begr wijz Collge'!L4="I","N",IF('Begr wijz Collge'!L4="S","J","let op"))</f>
        <v>J</v>
      </c>
      <c r="G3" s="10">
        <f>'Begr wijz Collge'!M4</f>
        <v>0</v>
      </c>
      <c r="I3" s="10">
        <f>'Begr wijz Collge'!N4</f>
        <v>16798</v>
      </c>
      <c r="K3" s="10">
        <f>'Begr wijz Collge'!O4</f>
        <v>16798</v>
      </c>
      <c r="M3" s="10">
        <f>'Begr wijz Collge'!P4</f>
        <v>16798</v>
      </c>
      <c r="O3" s="10">
        <f>'Begr wijz Collge'!Q4</f>
        <v>16798</v>
      </c>
      <c r="Q3" s="15" t="str">
        <f>'Begr wijz Collge'!H4</f>
        <v>overige kosten</v>
      </c>
    </row>
    <row r="4" spans="1:17" ht="14.25" x14ac:dyDescent="0.2">
      <c r="A4" s="10">
        <v>10</v>
      </c>
      <c r="B4" s="11">
        <f>'Begr wijz Collge'!F5</f>
        <v>6010000</v>
      </c>
      <c r="C4" s="12"/>
      <c r="D4" s="11">
        <f>'Begr wijz Collge'!I5</f>
        <v>438000</v>
      </c>
      <c r="E4" s="13" t="str">
        <f>'Begr wijz Collge'!K5</f>
        <v>U</v>
      </c>
      <c r="F4" s="14" t="str">
        <f>IF('Begr wijz Collge'!L5="I","N",IF('Begr wijz Collge'!L5="S","J","let op"))</f>
        <v>J</v>
      </c>
      <c r="G4" s="10">
        <f>'Begr wijz Collge'!M5</f>
        <v>9265</v>
      </c>
      <c r="I4" s="10">
        <f>'Begr wijz Collge'!N5</f>
        <v>0</v>
      </c>
      <c r="K4" s="10">
        <f>'Begr wijz Collge'!O5</f>
        <v>0</v>
      </c>
      <c r="M4" s="10">
        <f>'Begr wijz Collge'!P5</f>
        <v>0</v>
      </c>
      <c r="O4" s="10">
        <f>'Begr wijz Collge'!Q5</f>
        <v>0</v>
      </c>
      <c r="Q4" s="15" t="str">
        <f>'Begr wijz Collge'!H5</f>
        <v>Eenmalige opstartkosten</v>
      </c>
    </row>
    <row r="5" spans="1:17" ht="14.25" x14ac:dyDescent="0.2">
      <c r="A5" s="10">
        <v>10</v>
      </c>
      <c r="B5" s="11">
        <f>'Begr wijz Collge'!F6</f>
        <v>6109990</v>
      </c>
      <c r="C5" s="12"/>
      <c r="D5" s="11" t="str">
        <f>'Begr wijz Collge'!I6</f>
        <v>000000</v>
      </c>
      <c r="E5" s="13" t="str">
        <f>'Begr wijz Collge'!K6</f>
        <v>I</v>
      </c>
      <c r="F5" s="14" t="str">
        <f>IF('Begr wijz Collge'!L6="I","N",IF('Begr wijz Collge'!L6="S","J","let op"))</f>
        <v>N</v>
      </c>
      <c r="G5" s="10">
        <f>'Begr wijz Collge'!M6</f>
        <v>9265</v>
      </c>
      <c r="I5" s="10">
        <f>'Begr wijz Collge'!N6</f>
        <v>51652</v>
      </c>
      <c r="K5" s="10">
        <f>'Begr wijz Collge'!O6</f>
        <v>51652</v>
      </c>
      <c r="M5" s="10">
        <f>'Begr wijz Collge'!P6</f>
        <v>51652</v>
      </c>
      <c r="O5" s="10">
        <f>'Begr wijz Collge'!Q6</f>
        <v>51652</v>
      </c>
      <c r="Q5" s="15">
        <f>'Begr wijz Collge'!H6</f>
        <v>0</v>
      </c>
    </row>
  </sheetData>
  <autoFilter ref="A1:Q2" xr:uid="{00000000-0009-0000-0000-000000000000}"/>
  <conditionalFormatting sqref="M2:M5 O2:O5">
    <cfRule type="expression" dxfId="17" priority="3">
      <formula>#REF!="n"</formula>
    </cfRule>
  </conditionalFormatting>
  <pageMargins left="0.75" right="0.75" top="1" bottom="1" header="0.5" footer="0.5"/>
  <pageSetup paperSize="9" scale="58"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54"/>
  <sheetViews>
    <sheetView topLeftCell="E1" zoomScaleNormal="100" workbookViewId="0">
      <selection activeCell="E22" sqref="E22"/>
    </sheetView>
  </sheetViews>
  <sheetFormatPr defaultColWidth="9" defaultRowHeight="14.25" outlineLevelRow="1" x14ac:dyDescent="0.2"/>
  <cols>
    <col min="1" max="1" width="7.875" style="5" hidden="1" customWidth="1"/>
    <col min="2" max="2" width="9.25" style="5" hidden="1" customWidth="1"/>
    <col min="3" max="3" width="6.375" style="5" hidden="1" customWidth="1"/>
    <col min="4" max="4" width="5.5" style="5" hidden="1" customWidth="1"/>
    <col min="5" max="5" width="34.25" style="5" customWidth="1"/>
    <col min="6" max="6" width="19.625" style="5" customWidth="1"/>
    <col min="7" max="8" width="9" style="5"/>
    <col min="9" max="9" width="6.5" style="5" customWidth="1"/>
    <col min="10" max="10" width="11.75" style="5" customWidth="1"/>
    <col min="11" max="11" width="3.125" style="5" bestFit="1" customWidth="1"/>
    <col min="12" max="12" width="11.75" style="5" customWidth="1"/>
    <col min="13" max="13" width="3.125" style="5" bestFit="1" customWidth="1"/>
    <col min="14" max="14" width="11.75" style="5" customWidth="1"/>
    <col min="15" max="15" width="3.125" style="5" bestFit="1" customWidth="1"/>
    <col min="16" max="16" width="11.75" style="5" customWidth="1"/>
    <col min="17" max="17" width="3.125" style="5" bestFit="1" customWidth="1"/>
    <col min="18" max="18" width="11.75" style="5" customWidth="1"/>
    <col min="19" max="19" width="3.125" style="5" bestFit="1" customWidth="1"/>
    <col min="20" max="20" width="11.75" style="5" customWidth="1"/>
    <col min="21" max="21" width="3.125" style="5" bestFit="1" customWidth="1"/>
    <col min="22" max="22" width="11.75" style="5" customWidth="1"/>
    <col min="23" max="23" width="3.125" style="5" bestFit="1" customWidth="1"/>
    <col min="24" max="24" width="11.75" style="5" customWidth="1"/>
    <col min="25" max="25" width="3.125" style="5" bestFit="1" customWidth="1"/>
    <col min="26" max="26" width="11.75" style="5" customWidth="1"/>
    <col min="27" max="27" width="3.125" style="5" bestFit="1" customWidth="1"/>
    <col min="28" max="28" width="11.75" style="5" customWidth="1"/>
    <col min="29" max="29" width="3.125" style="5" bestFit="1" customWidth="1"/>
    <col min="30" max="16384" width="9" style="5"/>
  </cols>
  <sheetData>
    <row r="1" spans="1:29" s="7" customFormat="1" ht="15" x14ac:dyDescent="0.25"/>
    <row r="3" spans="1:29" ht="15" x14ac:dyDescent="0.25">
      <c r="J3" s="196">
        <f>'Begr wijz Collge'!M2</f>
        <v>2024</v>
      </c>
      <c r="K3" s="196"/>
      <c r="L3" s="196"/>
      <c r="M3" s="59"/>
      <c r="N3" s="198">
        <f>'Begr wijz Collge'!N2</f>
        <v>2025</v>
      </c>
      <c r="O3" s="198"/>
      <c r="P3" s="198"/>
      <c r="Q3" s="60"/>
      <c r="R3" s="196">
        <f>'Begr wijz Collge'!O2</f>
        <v>2026</v>
      </c>
      <c r="S3" s="196"/>
      <c r="T3" s="196"/>
      <c r="U3" s="59"/>
      <c r="V3" s="198">
        <f>'Begr wijz Collge'!P2</f>
        <v>2027</v>
      </c>
      <c r="W3" s="198"/>
      <c r="X3" s="198"/>
      <c r="Y3" s="60"/>
      <c r="Z3" s="196">
        <f>'Begr wijz Collge'!Q2</f>
        <v>2028</v>
      </c>
      <c r="AA3" s="196"/>
      <c r="AB3" s="196"/>
      <c r="AC3" s="59"/>
    </row>
    <row r="4" spans="1:29" ht="15" x14ac:dyDescent="0.25">
      <c r="A4" s="18" t="s">
        <v>95</v>
      </c>
      <c r="B4" s="18" t="s">
        <v>96</v>
      </c>
      <c r="D4" s="18"/>
      <c r="E4" s="21" t="s">
        <v>104</v>
      </c>
      <c r="F4" s="21" t="s">
        <v>105</v>
      </c>
      <c r="H4" s="6"/>
      <c r="J4" s="7" t="s">
        <v>13</v>
      </c>
      <c r="K4" s="24" t="s">
        <v>381</v>
      </c>
      <c r="L4" s="7" t="s">
        <v>14</v>
      </c>
      <c r="M4" s="24" t="s">
        <v>381</v>
      </c>
      <c r="N4" s="7" t="s">
        <v>13</v>
      </c>
      <c r="O4" s="24" t="s">
        <v>381</v>
      </c>
      <c r="P4" s="7" t="s">
        <v>14</v>
      </c>
      <c r="Q4" s="24" t="s">
        <v>381</v>
      </c>
      <c r="R4" s="7" t="s">
        <v>13</v>
      </c>
      <c r="S4" s="24" t="s">
        <v>381</v>
      </c>
      <c r="T4" s="7" t="s">
        <v>14</v>
      </c>
      <c r="U4" s="24" t="s">
        <v>381</v>
      </c>
      <c r="V4" s="7" t="s">
        <v>13</v>
      </c>
      <c r="W4" s="24" t="s">
        <v>381</v>
      </c>
      <c r="X4" s="7" t="s">
        <v>14</v>
      </c>
      <c r="Y4" s="24" t="s">
        <v>381</v>
      </c>
      <c r="Z4" s="7" t="s">
        <v>13</v>
      </c>
      <c r="AA4" s="24" t="s">
        <v>381</v>
      </c>
      <c r="AB4" s="7" t="s">
        <v>14</v>
      </c>
      <c r="AC4" s="24" t="s">
        <v>381</v>
      </c>
    </row>
    <row r="5" spans="1:29" x14ac:dyDescent="0.2">
      <c r="A5" s="18" t="s">
        <v>8</v>
      </c>
      <c r="B5" s="18" t="s">
        <v>9</v>
      </c>
      <c r="C5" s="18" t="s">
        <v>97</v>
      </c>
      <c r="D5" s="18" t="s">
        <v>170</v>
      </c>
      <c r="E5" s="18" t="s">
        <v>133</v>
      </c>
      <c r="F5" s="18" t="s">
        <v>136</v>
      </c>
      <c r="J5" s="28">
        <f>SUMIFS('Begr wijz Collge'!M:M,'Begr wijz Collge'!$D:$D,'Totaal Raad'!$C5,'Begr wijz Collge'!$K:$K,'Totaal Raad'!$A5,'Begr wijz Collge'!$C:$C,'Totaal Raad'!$D5)</f>
        <v>9265</v>
      </c>
      <c r="K5" s="28" t="str">
        <f>IF(J5=0,"",IF(J5&lt;0,"V",IF(J5&gt;0,"N")))</f>
        <v>N</v>
      </c>
      <c r="L5" s="28">
        <f>SUMIFS('Begr wijz Collge'!M:M,'Begr wijz Collge'!$D:$D,'Totaal Raad'!$C5,'Begr wijz Collge'!$K:$K,'Totaal Raad'!$B5,'Begr wijz Collge'!$C:$C,'Totaal Raad'!$D5)</f>
        <v>0</v>
      </c>
      <c r="M5" s="28" t="str">
        <f>IF(L5=0,"",IF(L5&lt;0,"N",IF(L5&gt;0,"V")))</f>
        <v/>
      </c>
      <c r="N5" s="28">
        <f>SUMIFS('Begr wijz Collge'!N:N,'Begr wijz Collge'!$D:$D,'Totaal Raad'!$C5,'Begr wijz Collge'!$K:$K,'Totaal Raad'!$A5,'Begr wijz Collge'!$C:$C,'Totaal Raad'!$D5)</f>
        <v>51652</v>
      </c>
      <c r="O5" s="28" t="str">
        <f>IF(N5=0,"",IF(N5&lt;0,"V",IF(N5&gt;0,"N")))</f>
        <v>N</v>
      </c>
      <c r="P5" s="28">
        <f>SUMIFS('Begr wijz Collge'!N:N,'Begr wijz Collge'!$D:$D,'Totaal Raad'!$C5,'Begr wijz Collge'!$K:$K,'Totaal Raad'!$B5,'Begr wijz Collge'!$C:$C,'Totaal Raad'!$D5)</f>
        <v>0</v>
      </c>
      <c r="Q5" s="28" t="str">
        <f>IF(P5=0,"",IF(P5&lt;0,"N",IF(P5&gt;0,"V")))</f>
        <v/>
      </c>
      <c r="R5" s="28">
        <f>SUMIFS('Begr wijz Collge'!O:O,'Begr wijz Collge'!$D:$D,'Totaal Raad'!$C5,'Begr wijz Collge'!$K:$K,'Totaal Raad'!$A5,'Begr wijz Collge'!$C:$C,'Totaal Raad'!$D5)</f>
        <v>51652</v>
      </c>
      <c r="S5" s="28" t="str">
        <f>IF(R5=0,"",IF(R5&lt;0,"V",IF(R5&gt;0,"N")))</f>
        <v>N</v>
      </c>
      <c r="T5" s="28">
        <f>SUMIFS('Begr wijz Collge'!O:O,'Begr wijz Collge'!$D:$D,'Totaal Raad'!$C5,'Begr wijz Collge'!$K:$K,'Totaal Raad'!$B5,'Begr wijz Collge'!$C:$C,'Totaal Raad'!$D5)</f>
        <v>0</v>
      </c>
      <c r="U5" s="28" t="str">
        <f>IF(T5=0,"",IF(T5&lt;0,"N",IF(T5&gt;0,"V")))</f>
        <v/>
      </c>
      <c r="V5" s="28">
        <f>SUMIFS('Begr wijz Collge'!P:P,'Begr wijz Collge'!$D:$D,'Totaal Raad'!$C5,'Begr wijz Collge'!$K:$K,'Totaal Raad'!$A5,'Begr wijz Collge'!$C:$C,'Totaal Raad'!$D5)</f>
        <v>51652</v>
      </c>
      <c r="W5" s="28" t="str">
        <f>IF(V5=0,"",IF(V5&lt;0,"V",IF(V5&gt;0,"N")))</f>
        <v>N</v>
      </c>
      <c r="X5" s="28">
        <f>SUMIFS('Begr wijz Collge'!P:P,'Begr wijz Collge'!$D:$D,'Totaal Raad'!$C5,'Begr wijz Collge'!$K:$K,'Totaal Raad'!$B5,'Begr wijz Collge'!$C:$C,'Totaal Raad'!$D5)</f>
        <v>0</v>
      </c>
      <c r="Y5" s="28" t="str">
        <f>IF(X5=0,"",IF(X5&lt;0,"N",IF(X5&gt;0,"V")))</f>
        <v/>
      </c>
      <c r="Z5" s="28">
        <f>SUMIFS('Begr wijz Collge'!Q:Q,'Begr wijz Collge'!$D:$D,'Totaal Raad'!$C5,'Begr wijz Collge'!$K:$K,'Totaal Raad'!$A5,'Begr wijz Collge'!$C:$C,'Totaal Raad'!$D5)</f>
        <v>51652</v>
      </c>
      <c r="AA5" s="28" t="str">
        <f>IF(Z5=0,"",IF(Z5&lt;0,"V",IF(Z5&gt;0,"N")))</f>
        <v>N</v>
      </c>
      <c r="AB5" s="28">
        <f>SUMIFS('Begr wijz Collge'!Q:Q,'Begr wijz Collge'!$D:$D,'Totaal Raad'!$C5,'Begr wijz Collge'!$K:$K,'Totaal Raad'!$B5,'Begr wijz Collge'!$C:$C,'Totaal Raad'!$D5)</f>
        <v>0</v>
      </c>
      <c r="AC5" s="28" t="str">
        <f>IF(AB5=0,"",IF(AB5&lt;0,"N",IF(AB5&gt;0,"V")))</f>
        <v/>
      </c>
    </row>
    <row r="6" spans="1:29" x14ac:dyDescent="0.2">
      <c r="A6" s="18" t="s">
        <v>8</v>
      </c>
      <c r="B6" s="18" t="s">
        <v>9</v>
      </c>
      <c r="C6" s="18" t="s">
        <v>97</v>
      </c>
      <c r="D6" s="18" t="s">
        <v>173</v>
      </c>
      <c r="E6" s="18"/>
      <c r="F6" s="5" t="s">
        <v>137</v>
      </c>
      <c r="J6" s="28">
        <f>SUMIFS('Begr wijz Collge'!M:M,'Begr wijz Collge'!$D:$D,'Totaal Raad'!$C6,'Begr wijz Collge'!$K:$K,'Totaal Raad'!$A6,'Begr wijz Collge'!$C:$C,'Totaal Raad'!$D6)</f>
        <v>0</v>
      </c>
      <c r="K6" s="28" t="str">
        <f t="shared" ref="K6:K21" si="0">IF(J6=0,"",IF(J6&lt;0,"V",IF(J6&gt;0,"N")))</f>
        <v/>
      </c>
      <c r="L6" s="28">
        <f>SUMIFS('Begr wijz Collge'!M:M,'Begr wijz Collge'!$D:$D,'Totaal Raad'!$C6,'Begr wijz Collge'!$K:$K,'Totaal Raad'!$B6,'Begr wijz Collge'!$C:$C,'Totaal Raad'!$D6)</f>
        <v>0</v>
      </c>
      <c r="M6" s="28" t="str">
        <f t="shared" ref="M6:M21" si="1">IF(L6=0,"",IF(L6&lt;0,"N",IF(L6&gt;0,"V")))</f>
        <v/>
      </c>
      <c r="N6" s="28">
        <f>SUMIFS('Begr wijz Collge'!N:N,'Begr wijz Collge'!$D:$D,'Totaal Raad'!$C6,'Begr wijz Collge'!$K:$K,'Totaal Raad'!$A6,'Begr wijz Collge'!$C:$C,'Totaal Raad'!$D6)</f>
        <v>0</v>
      </c>
      <c r="O6" s="28" t="str">
        <f t="shared" ref="O6:O15" si="2">IF(N6=0,"",IF(N6&lt;0,"V",IF(N6&gt;0,"N")))</f>
        <v/>
      </c>
      <c r="P6" s="28">
        <f>SUMIFS('Begr wijz Collge'!N:N,'Begr wijz Collge'!$D:$D,'Totaal Raad'!$C6,'Begr wijz Collge'!$K:$K,'Totaal Raad'!$B6,'Begr wijz Collge'!$C:$C,'Totaal Raad'!$D6)</f>
        <v>0</v>
      </c>
      <c r="Q6" s="28" t="str">
        <f t="shared" ref="Q6:Q21" si="3">IF(P6=0,"",IF(P6&lt;0,"N",IF(P6&gt;0,"V")))</f>
        <v/>
      </c>
      <c r="R6" s="28">
        <f>SUMIFS('Begr wijz Collge'!O:O,'Begr wijz Collge'!$D:$D,'Totaal Raad'!$C6,'Begr wijz Collge'!$K:$K,'Totaal Raad'!$A6,'Begr wijz Collge'!$C:$C,'Totaal Raad'!$D6)</f>
        <v>0</v>
      </c>
      <c r="S6" s="28" t="str">
        <f t="shared" ref="S6:S15" si="4">IF(R6=0,"",IF(R6&lt;0,"V",IF(R6&gt;0,"N")))</f>
        <v/>
      </c>
      <c r="T6" s="28">
        <f>SUMIFS('Begr wijz Collge'!O:O,'Begr wijz Collge'!$D:$D,'Totaal Raad'!$C6,'Begr wijz Collge'!$K:$K,'Totaal Raad'!$B6,'Begr wijz Collge'!$C:$C,'Totaal Raad'!$D6)</f>
        <v>0</v>
      </c>
      <c r="U6" s="28" t="str">
        <f t="shared" ref="U6:U21" si="5">IF(T6=0,"",IF(T6&lt;0,"N",IF(T6&gt;0,"V")))</f>
        <v/>
      </c>
      <c r="V6" s="28">
        <f>SUMIFS('Begr wijz Collge'!P:P,'Begr wijz Collge'!$D:$D,'Totaal Raad'!$C6,'Begr wijz Collge'!$K:$K,'Totaal Raad'!$A6,'Begr wijz Collge'!$C:$C,'Totaal Raad'!$D6)</f>
        <v>0</v>
      </c>
      <c r="W6" s="28" t="str">
        <f t="shared" ref="W6:W15" si="6">IF(V6=0,"",IF(V6&lt;0,"V",IF(V6&gt;0,"N")))</f>
        <v/>
      </c>
      <c r="X6" s="28">
        <f>SUMIFS('Begr wijz Collge'!P:P,'Begr wijz Collge'!$D:$D,'Totaal Raad'!$C6,'Begr wijz Collge'!$K:$K,'Totaal Raad'!$B6,'Begr wijz Collge'!$C:$C,'Totaal Raad'!$D6)</f>
        <v>0</v>
      </c>
      <c r="Y6" s="28" t="str">
        <f t="shared" ref="Y6:Y21" si="7">IF(X6=0,"",IF(X6&lt;0,"N",IF(X6&gt;0,"V")))</f>
        <v/>
      </c>
      <c r="Z6" s="28">
        <f>SUMIFS('Begr wijz Collge'!Q:Q,'Begr wijz Collge'!$D:$D,'Totaal Raad'!$C6,'Begr wijz Collge'!$K:$K,'Totaal Raad'!$A6,'Begr wijz Collge'!$C:$C,'Totaal Raad'!$D6)</f>
        <v>0</v>
      </c>
      <c r="AA6" s="28" t="str">
        <f t="shared" ref="AA6:AA15" si="8">IF(Z6=0,"",IF(Z6&lt;0,"V",IF(Z6&gt;0,"N")))</f>
        <v/>
      </c>
      <c r="AB6" s="28">
        <f>SUMIFS('Begr wijz Collge'!Q:Q,'Begr wijz Collge'!$D:$D,'Totaal Raad'!$C6,'Begr wijz Collge'!$K:$K,'Totaal Raad'!$B6,'Begr wijz Collge'!$C:$C,'Totaal Raad'!$D6)</f>
        <v>0</v>
      </c>
      <c r="AC6" s="28" t="str">
        <f t="shared" ref="AC6:AC21" si="9">IF(AB6=0,"",IF(AB6&lt;0,"N",IF(AB6&gt;0,"V")))</f>
        <v/>
      </c>
    </row>
    <row r="7" spans="1:29" x14ac:dyDescent="0.2">
      <c r="A7" s="18" t="s">
        <v>8</v>
      </c>
      <c r="B7" s="18" t="s">
        <v>9</v>
      </c>
      <c r="C7" s="18" t="s">
        <v>97</v>
      </c>
      <c r="D7" s="18" t="s">
        <v>174</v>
      </c>
      <c r="E7" s="18"/>
      <c r="F7" s="18" t="s">
        <v>138</v>
      </c>
      <c r="J7" s="28">
        <f>SUMIFS('Begr wijz Collge'!M:M,'Begr wijz Collge'!$D:$D,'Totaal Raad'!$C7,'Begr wijz Collge'!$K:$K,'Totaal Raad'!$A7,'Begr wijz Collge'!$C:$C,'Totaal Raad'!$D7)</f>
        <v>0</v>
      </c>
      <c r="K7" s="28" t="str">
        <f t="shared" si="0"/>
        <v/>
      </c>
      <c r="L7" s="28">
        <f>SUMIFS('Begr wijz Collge'!M:M,'Begr wijz Collge'!$D:$D,'Totaal Raad'!$C7,'Begr wijz Collge'!$K:$K,'Totaal Raad'!$B7,'Begr wijz Collge'!$C:$C,'Totaal Raad'!$D7)</f>
        <v>0</v>
      </c>
      <c r="M7" s="28" t="str">
        <f t="shared" si="1"/>
        <v/>
      </c>
      <c r="N7" s="28">
        <f>SUMIFS('Begr wijz Collge'!N:N,'Begr wijz Collge'!$D:$D,'Totaal Raad'!$C7,'Begr wijz Collge'!$K:$K,'Totaal Raad'!$A7,'Begr wijz Collge'!$C:$C,'Totaal Raad'!$D7)</f>
        <v>0</v>
      </c>
      <c r="O7" s="28" t="str">
        <f t="shared" si="2"/>
        <v/>
      </c>
      <c r="P7" s="28">
        <f>SUMIFS('Begr wijz Collge'!N:N,'Begr wijz Collge'!$D:$D,'Totaal Raad'!$C7,'Begr wijz Collge'!$K:$K,'Totaal Raad'!$B7,'Begr wijz Collge'!$C:$C,'Totaal Raad'!$D7)</f>
        <v>0</v>
      </c>
      <c r="Q7" s="28" t="str">
        <f t="shared" si="3"/>
        <v/>
      </c>
      <c r="R7" s="28">
        <f>SUMIFS('Begr wijz Collge'!O:O,'Begr wijz Collge'!$D:$D,'Totaal Raad'!$C7,'Begr wijz Collge'!$K:$K,'Totaal Raad'!$A7,'Begr wijz Collge'!$C:$C,'Totaal Raad'!$D7)</f>
        <v>0</v>
      </c>
      <c r="S7" s="28" t="str">
        <f t="shared" si="4"/>
        <v/>
      </c>
      <c r="T7" s="28">
        <f>SUMIFS('Begr wijz Collge'!O:O,'Begr wijz Collge'!$D:$D,'Totaal Raad'!$C7,'Begr wijz Collge'!$K:$K,'Totaal Raad'!$B7,'Begr wijz Collge'!$C:$C,'Totaal Raad'!$D7)</f>
        <v>0</v>
      </c>
      <c r="U7" s="28" t="str">
        <f t="shared" si="5"/>
        <v/>
      </c>
      <c r="V7" s="28">
        <f>SUMIFS('Begr wijz Collge'!P:P,'Begr wijz Collge'!$D:$D,'Totaal Raad'!$C7,'Begr wijz Collge'!$K:$K,'Totaal Raad'!$A7,'Begr wijz Collge'!$C:$C,'Totaal Raad'!$D7)</f>
        <v>0</v>
      </c>
      <c r="W7" s="28" t="str">
        <f t="shared" si="6"/>
        <v/>
      </c>
      <c r="X7" s="28">
        <f>SUMIFS('Begr wijz Collge'!P:P,'Begr wijz Collge'!$D:$D,'Totaal Raad'!$C7,'Begr wijz Collge'!$K:$K,'Totaal Raad'!$B7,'Begr wijz Collge'!$C:$C,'Totaal Raad'!$D7)</f>
        <v>0</v>
      </c>
      <c r="Y7" s="28" t="str">
        <f t="shared" si="7"/>
        <v/>
      </c>
      <c r="Z7" s="28">
        <f>SUMIFS('Begr wijz Collge'!Q:Q,'Begr wijz Collge'!$D:$D,'Totaal Raad'!$C7,'Begr wijz Collge'!$K:$K,'Totaal Raad'!$A7,'Begr wijz Collge'!$C:$C,'Totaal Raad'!$D7)</f>
        <v>0</v>
      </c>
      <c r="AA7" s="28" t="str">
        <f t="shared" si="8"/>
        <v/>
      </c>
      <c r="AB7" s="28">
        <f>SUMIFS('Begr wijz Collge'!Q:Q,'Begr wijz Collge'!$D:$D,'Totaal Raad'!$C7,'Begr wijz Collge'!$K:$K,'Totaal Raad'!$B7,'Begr wijz Collge'!$C:$C,'Totaal Raad'!$D7)</f>
        <v>0</v>
      </c>
      <c r="AC7" s="28" t="str">
        <f t="shared" si="9"/>
        <v/>
      </c>
    </row>
    <row r="8" spans="1:29" x14ac:dyDescent="0.2">
      <c r="A8" s="18" t="s">
        <v>8</v>
      </c>
      <c r="B8" s="18" t="s">
        <v>9</v>
      </c>
      <c r="C8" s="18" t="s">
        <v>97</v>
      </c>
      <c r="D8" s="18" t="s">
        <v>172</v>
      </c>
      <c r="E8" s="18"/>
      <c r="F8" s="18" t="s">
        <v>142</v>
      </c>
      <c r="J8" s="28">
        <f>SUMIFS('Begr wijz Collge'!M:M,'Begr wijz Collge'!$D:$D,'Totaal Raad'!$C8,'Begr wijz Collge'!$K:$K,'Totaal Raad'!$A8,'Begr wijz Collge'!$C:$C,'Totaal Raad'!$D8)</f>
        <v>0</v>
      </c>
      <c r="K8" s="28" t="str">
        <f t="shared" si="0"/>
        <v/>
      </c>
      <c r="L8" s="28">
        <f>SUMIFS('Begr wijz Collge'!M:M,'Begr wijz Collge'!$D:$D,'Totaal Raad'!$C8,'Begr wijz Collge'!$K:$K,'Totaal Raad'!$B8,'Begr wijz Collge'!$C:$C,'Totaal Raad'!$D8)</f>
        <v>0</v>
      </c>
      <c r="M8" s="28" t="str">
        <f t="shared" si="1"/>
        <v/>
      </c>
      <c r="N8" s="28">
        <f>SUMIFS('Begr wijz Collge'!N:N,'Begr wijz Collge'!$D:$D,'Totaal Raad'!$C8,'Begr wijz Collge'!$K:$K,'Totaal Raad'!$A8,'Begr wijz Collge'!$C:$C,'Totaal Raad'!$D8)</f>
        <v>0</v>
      </c>
      <c r="O8" s="28" t="str">
        <f t="shared" si="2"/>
        <v/>
      </c>
      <c r="P8" s="28">
        <f>SUMIFS('Begr wijz Collge'!N:N,'Begr wijz Collge'!$D:$D,'Totaal Raad'!$C8,'Begr wijz Collge'!$K:$K,'Totaal Raad'!$B8,'Begr wijz Collge'!$C:$C,'Totaal Raad'!$D8)</f>
        <v>0</v>
      </c>
      <c r="Q8" s="28" t="str">
        <f t="shared" si="3"/>
        <v/>
      </c>
      <c r="R8" s="28">
        <f>SUMIFS('Begr wijz Collge'!O:O,'Begr wijz Collge'!$D:$D,'Totaal Raad'!$C8,'Begr wijz Collge'!$K:$K,'Totaal Raad'!$A8,'Begr wijz Collge'!$C:$C,'Totaal Raad'!$D8)</f>
        <v>0</v>
      </c>
      <c r="S8" s="28" t="str">
        <f t="shared" si="4"/>
        <v/>
      </c>
      <c r="T8" s="28">
        <f>SUMIFS('Begr wijz Collge'!O:O,'Begr wijz Collge'!$D:$D,'Totaal Raad'!$C8,'Begr wijz Collge'!$K:$K,'Totaal Raad'!$B8,'Begr wijz Collge'!$C:$C,'Totaal Raad'!$D8)</f>
        <v>0</v>
      </c>
      <c r="U8" s="28" t="str">
        <f t="shared" si="5"/>
        <v/>
      </c>
      <c r="V8" s="28">
        <f>SUMIFS('Begr wijz Collge'!P:P,'Begr wijz Collge'!$D:$D,'Totaal Raad'!$C8,'Begr wijz Collge'!$K:$K,'Totaal Raad'!$A8,'Begr wijz Collge'!$C:$C,'Totaal Raad'!$D8)</f>
        <v>0</v>
      </c>
      <c r="W8" s="28" t="str">
        <f t="shared" si="6"/>
        <v/>
      </c>
      <c r="X8" s="28">
        <f>SUMIFS('Begr wijz Collge'!P:P,'Begr wijz Collge'!$D:$D,'Totaal Raad'!$C8,'Begr wijz Collge'!$K:$K,'Totaal Raad'!$B8,'Begr wijz Collge'!$C:$C,'Totaal Raad'!$D8)</f>
        <v>0</v>
      </c>
      <c r="Y8" s="28" t="str">
        <f t="shared" si="7"/>
        <v/>
      </c>
      <c r="Z8" s="28">
        <f>SUMIFS('Begr wijz Collge'!Q:Q,'Begr wijz Collge'!$D:$D,'Totaal Raad'!$C8,'Begr wijz Collge'!$K:$K,'Totaal Raad'!$A8,'Begr wijz Collge'!$C:$C,'Totaal Raad'!$D8)</f>
        <v>0</v>
      </c>
      <c r="AA8" s="28" t="str">
        <f t="shared" si="8"/>
        <v/>
      </c>
      <c r="AB8" s="28">
        <f>SUMIFS('Begr wijz Collge'!Q:Q,'Begr wijz Collge'!$D:$D,'Totaal Raad'!$C8,'Begr wijz Collge'!$K:$K,'Totaal Raad'!$B8,'Begr wijz Collge'!$C:$C,'Totaal Raad'!$D8)</f>
        <v>0</v>
      </c>
      <c r="AC8" s="28" t="str">
        <f t="shared" si="9"/>
        <v/>
      </c>
    </row>
    <row r="9" spans="1:29" x14ac:dyDescent="0.2">
      <c r="A9" s="18" t="s">
        <v>8</v>
      </c>
      <c r="B9" s="18" t="s">
        <v>9</v>
      </c>
      <c r="C9" s="18" t="s">
        <v>97</v>
      </c>
      <c r="D9" s="18" t="s">
        <v>175</v>
      </c>
      <c r="E9" s="5" t="s">
        <v>135</v>
      </c>
      <c r="F9" s="5" t="s">
        <v>139</v>
      </c>
      <c r="J9" s="28">
        <f>SUMIFS('Begr wijz Collge'!M:M,'Begr wijz Collge'!$D:$D,'Totaal Raad'!$C9,'Begr wijz Collge'!$K:$K,'Totaal Raad'!$A9,'Begr wijz Collge'!$C:$C,'Totaal Raad'!$D9)</f>
        <v>0</v>
      </c>
      <c r="K9" s="28" t="str">
        <f t="shared" si="0"/>
        <v/>
      </c>
      <c r="L9" s="28">
        <f>SUMIFS('Begr wijz Collge'!M:M,'Begr wijz Collge'!$D:$D,'Totaal Raad'!$C9,'Begr wijz Collge'!$K:$K,'Totaal Raad'!$B9,'Begr wijz Collge'!$C:$C,'Totaal Raad'!$D9)</f>
        <v>0</v>
      </c>
      <c r="M9" s="28" t="str">
        <f t="shared" si="1"/>
        <v/>
      </c>
      <c r="N9" s="28">
        <f>SUMIFS('Begr wijz Collge'!N:N,'Begr wijz Collge'!$D:$D,'Totaal Raad'!$C9,'Begr wijz Collge'!$K:$K,'Totaal Raad'!$A9,'Begr wijz Collge'!$C:$C,'Totaal Raad'!$D9)</f>
        <v>0</v>
      </c>
      <c r="O9" s="28" t="str">
        <f t="shared" si="2"/>
        <v/>
      </c>
      <c r="P9" s="28">
        <f>SUMIFS('Begr wijz Collge'!N:N,'Begr wijz Collge'!$D:$D,'Totaal Raad'!$C9,'Begr wijz Collge'!$K:$K,'Totaal Raad'!$B9,'Begr wijz Collge'!$C:$C,'Totaal Raad'!$D9)</f>
        <v>0</v>
      </c>
      <c r="Q9" s="28" t="str">
        <f t="shared" si="3"/>
        <v/>
      </c>
      <c r="R9" s="28">
        <f>SUMIFS('Begr wijz Collge'!O:O,'Begr wijz Collge'!$D:$D,'Totaal Raad'!$C9,'Begr wijz Collge'!$K:$K,'Totaal Raad'!$A9,'Begr wijz Collge'!$C:$C,'Totaal Raad'!$D9)</f>
        <v>0</v>
      </c>
      <c r="S9" s="28" t="str">
        <f t="shared" si="4"/>
        <v/>
      </c>
      <c r="T9" s="28">
        <f>SUMIFS('Begr wijz Collge'!O:O,'Begr wijz Collge'!$D:$D,'Totaal Raad'!$C9,'Begr wijz Collge'!$K:$K,'Totaal Raad'!$B9,'Begr wijz Collge'!$C:$C,'Totaal Raad'!$D9)</f>
        <v>0</v>
      </c>
      <c r="U9" s="28" t="str">
        <f t="shared" si="5"/>
        <v/>
      </c>
      <c r="V9" s="28">
        <f>SUMIFS('Begr wijz Collge'!P:P,'Begr wijz Collge'!$D:$D,'Totaal Raad'!$C9,'Begr wijz Collge'!$K:$K,'Totaal Raad'!$A9,'Begr wijz Collge'!$C:$C,'Totaal Raad'!$D9)</f>
        <v>0</v>
      </c>
      <c r="W9" s="28" t="str">
        <f t="shared" si="6"/>
        <v/>
      </c>
      <c r="X9" s="28">
        <f>SUMIFS('Begr wijz Collge'!P:P,'Begr wijz Collge'!$D:$D,'Totaal Raad'!$C9,'Begr wijz Collge'!$K:$K,'Totaal Raad'!$B9,'Begr wijz Collge'!$C:$C,'Totaal Raad'!$D9)</f>
        <v>0</v>
      </c>
      <c r="Y9" s="28" t="str">
        <f t="shared" si="7"/>
        <v/>
      </c>
      <c r="Z9" s="28">
        <f>SUMIFS('Begr wijz Collge'!Q:Q,'Begr wijz Collge'!$D:$D,'Totaal Raad'!$C9,'Begr wijz Collge'!$K:$K,'Totaal Raad'!$A9,'Begr wijz Collge'!$C:$C,'Totaal Raad'!$D9)</f>
        <v>0</v>
      </c>
      <c r="AA9" s="28" t="str">
        <f t="shared" si="8"/>
        <v/>
      </c>
      <c r="AB9" s="28">
        <f>SUMIFS('Begr wijz Collge'!Q:Q,'Begr wijz Collge'!$D:$D,'Totaal Raad'!$C9,'Begr wijz Collge'!$K:$K,'Totaal Raad'!$B9,'Begr wijz Collge'!$C:$C,'Totaal Raad'!$D9)</f>
        <v>0</v>
      </c>
      <c r="AC9" s="28" t="str">
        <f t="shared" si="9"/>
        <v/>
      </c>
    </row>
    <row r="10" spans="1:29" x14ac:dyDescent="0.2">
      <c r="A10" s="18" t="s">
        <v>8</v>
      </c>
      <c r="B10" s="18" t="s">
        <v>9</v>
      </c>
      <c r="C10" s="18" t="s">
        <v>97</v>
      </c>
      <c r="D10" s="18" t="s">
        <v>178</v>
      </c>
      <c r="F10" s="5" t="s">
        <v>140</v>
      </c>
      <c r="J10" s="28">
        <f>SUMIFS('Begr wijz Collge'!M:M,'Begr wijz Collge'!$D:$D,'Totaal Raad'!$C10,'Begr wijz Collge'!$K:$K,'Totaal Raad'!$A10,'Begr wijz Collge'!$C:$C,'Totaal Raad'!$D10)</f>
        <v>0</v>
      </c>
      <c r="K10" s="28" t="str">
        <f t="shared" si="0"/>
        <v/>
      </c>
      <c r="L10" s="28">
        <f>SUMIFS('Begr wijz Collge'!M:M,'Begr wijz Collge'!$D:$D,'Totaal Raad'!$C10,'Begr wijz Collge'!$K:$K,'Totaal Raad'!$B10,'Begr wijz Collge'!$C:$C,'Totaal Raad'!$D10)</f>
        <v>0</v>
      </c>
      <c r="M10" s="28" t="str">
        <f t="shared" si="1"/>
        <v/>
      </c>
      <c r="N10" s="28">
        <f>SUMIFS('Begr wijz Collge'!N:N,'Begr wijz Collge'!$D:$D,'Totaal Raad'!$C10,'Begr wijz Collge'!$K:$K,'Totaal Raad'!$A10,'Begr wijz Collge'!$C:$C,'Totaal Raad'!$D10)</f>
        <v>0</v>
      </c>
      <c r="O10" s="28" t="str">
        <f t="shared" si="2"/>
        <v/>
      </c>
      <c r="P10" s="28">
        <f>SUMIFS('Begr wijz Collge'!N:N,'Begr wijz Collge'!$D:$D,'Totaal Raad'!$C10,'Begr wijz Collge'!$K:$K,'Totaal Raad'!$B10,'Begr wijz Collge'!$C:$C,'Totaal Raad'!$D10)</f>
        <v>0</v>
      </c>
      <c r="Q10" s="28" t="str">
        <f t="shared" si="3"/>
        <v/>
      </c>
      <c r="R10" s="28">
        <f>SUMIFS('Begr wijz Collge'!O:O,'Begr wijz Collge'!$D:$D,'Totaal Raad'!$C10,'Begr wijz Collge'!$K:$K,'Totaal Raad'!$A10,'Begr wijz Collge'!$C:$C,'Totaal Raad'!$D10)</f>
        <v>0</v>
      </c>
      <c r="S10" s="28" t="str">
        <f t="shared" si="4"/>
        <v/>
      </c>
      <c r="T10" s="28">
        <f>SUMIFS('Begr wijz Collge'!O:O,'Begr wijz Collge'!$D:$D,'Totaal Raad'!$C10,'Begr wijz Collge'!$K:$K,'Totaal Raad'!$B10,'Begr wijz Collge'!$C:$C,'Totaal Raad'!$D10)</f>
        <v>0</v>
      </c>
      <c r="U10" s="28" t="str">
        <f t="shared" si="5"/>
        <v/>
      </c>
      <c r="V10" s="28">
        <f>SUMIFS('Begr wijz Collge'!P:P,'Begr wijz Collge'!$D:$D,'Totaal Raad'!$C10,'Begr wijz Collge'!$K:$K,'Totaal Raad'!$A10,'Begr wijz Collge'!$C:$C,'Totaal Raad'!$D10)</f>
        <v>0</v>
      </c>
      <c r="W10" s="28" t="str">
        <f t="shared" si="6"/>
        <v/>
      </c>
      <c r="X10" s="28">
        <f>SUMIFS('Begr wijz Collge'!P:P,'Begr wijz Collge'!$D:$D,'Totaal Raad'!$C10,'Begr wijz Collge'!$K:$K,'Totaal Raad'!$B10,'Begr wijz Collge'!$C:$C,'Totaal Raad'!$D10)</f>
        <v>0</v>
      </c>
      <c r="Y10" s="28" t="str">
        <f t="shared" si="7"/>
        <v/>
      </c>
      <c r="Z10" s="28">
        <f>SUMIFS('Begr wijz Collge'!Q:Q,'Begr wijz Collge'!$D:$D,'Totaal Raad'!$C10,'Begr wijz Collge'!$K:$K,'Totaal Raad'!$A10,'Begr wijz Collge'!$C:$C,'Totaal Raad'!$D10)</f>
        <v>0</v>
      </c>
      <c r="AA10" s="28" t="str">
        <f t="shared" si="8"/>
        <v/>
      </c>
      <c r="AB10" s="28">
        <f>SUMIFS('Begr wijz Collge'!Q:Q,'Begr wijz Collge'!$D:$D,'Totaal Raad'!$C10,'Begr wijz Collge'!$K:$K,'Totaal Raad'!$B10,'Begr wijz Collge'!$C:$C,'Totaal Raad'!$D10)</f>
        <v>0</v>
      </c>
      <c r="AC10" s="28" t="str">
        <f t="shared" si="9"/>
        <v/>
      </c>
    </row>
    <row r="11" spans="1:29" x14ac:dyDescent="0.2">
      <c r="A11" s="18" t="s">
        <v>8</v>
      </c>
      <c r="B11" s="18" t="s">
        <v>9</v>
      </c>
      <c r="C11" s="18" t="s">
        <v>97</v>
      </c>
      <c r="D11" s="18" t="s">
        <v>177</v>
      </c>
      <c r="F11" s="18" t="s">
        <v>141</v>
      </c>
      <c r="J11" s="28">
        <f>SUMIFS('Begr wijz Collge'!M:M,'Begr wijz Collge'!$D:$D,'Totaal Raad'!$C11,'Begr wijz Collge'!$K:$K,'Totaal Raad'!$A11,'Begr wijz Collge'!$C:$C,'Totaal Raad'!$D11)</f>
        <v>0</v>
      </c>
      <c r="K11" s="28" t="str">
        <f t="shared" si="0"/>
        <v/>
      </c>
      <c r="L11" s="28">
        <f>SUMIFS('Begr wijz Collge'!M:M,'Begr wijz Collge'!$D:$D,'Totaal Raad'!$C11,'Begr wijz Collge'!$K:$K,'Totaal Raad'!$B11,'Begr wijz Collge'!$C:$C,'Totaal Raad'!$D11)</f>
        <v>0</v>
      </c>
      <c r="M11" s="28" t="str">
        <f t="shared" si="1"/>
        <v/>
      </c>
      <c r="N11" s="28">
        <f>SUMIFS('Begr wijz Collge'!N:N,'Begr wijz Collge'!$D:$D,'Totaal Raad'!$C11,'Begr wijz Collge'!$K:$K,'Totaal Raad'!$A11,'Begr wijz Collge'!$C:$C,'Totaal Raad'!$D11)</f>
        <v>0</v>
      </c>
      <c r="O11" s="28" t="str">
        <f t="shared" si="2"/>
        <v/>
      </c>
      <c r="P11" s="28">
        <f>SUMIFS('Begr wijz Collge'!N:N,'Begr wijz Collge'!$D:$D,'Totaal Raad'!$C11,'Begr wijz Collge'!$K:$K,'Totaal Raad'!$B11,'Begr wijz Collge'!$C:$C,'Totaal Raad'!$D11)</f>
        <v>0</v>
      </c>
      <c r="Q11" s="28" t="str">
        <f t="shared" si="3"/>
        <v/>
      </c>
      <c r="R11" s="28">
        <f>SUMIFS('Begr wijz Collge'!O:O,'Begr wijz Collge'!$D:$D,'Totaal Raad'!$C11,'Begr wijz Collge'!$K:$K,'Totaal Raad'!$A11,'Begr wijz Collge'!$C:$C,'Totaal Raad'!$D11)</f>
        <v>0</v>
      </c>
      <c r="S11" s="28" t="str">
        <f t="shared" si="4"/>
        <v/>
      </c>
      <c r="T11" s="28">
        <f>SUMIFS('Begr wijz Collge'!O:O,'Begr wijz Collge'!$D:$D,'Totaal Raad'!$C11,'Begr wijz Collge'!$K:$K,'Totaal Raad'!$B11,'Begr wijz Collge'!$C:$C,'Totaal Raad'!$D11)</f>
        <v>0</v>
      </c>
      <c r="U11" s="28" t="str">
        <f t="shared" si="5"/>
        <v/>
      </c>
      <c r="V11" s="28">
        <f>SUMIFS('Begr wijz Collge'!P:P,'Begr wijz Collge'!$D:$D,'Totaal Raad'!$C11,'Begr wijz Collge'!$K:$K,'Totaal Raad'!$A11,'Begr wijz Collge'!$C:$C,'Totaal Raad'!$D11)</f>
        <v>0</v>
      </c>
      <c r="W11" s="28" t="str">
        <f t="shared" si="6"/>
        <v/>
      </c>
      <c r="X11" s="28">
        <f>SUMIFS('Begr wijz Collge'!P:P,'Begr wijz Collge'!$D:$D,'Totaal Raad'!$C11,'Begr wijz Collge'!$K:$K,'Totaal Raad'!$B11,'Begr wijz Collge'!$C:$C,'Totaal Raad'!$D11)</f>
        <v>0</v>
      </c>
      <c r="Y11" s="28" t="str">
        <f t="shared" si="7"/>
        <v/>
      </c>
      <c r="Z11" s="28">
        <f>SUMIFS('Begr wijz Collge'!Q:Q,'Begr wijz Collge'!$D:$D,'Totaal Raad'!$C11,'Begr wijz Collge'!$K:$K,'Totaal Raad'!$A11,'Begr wijz Collge'!$C:$C,'Totaal Raad'!$D11)</f>
        <v>0</v>
      </c>
      <c r="AA11" s="28" t="str">
        <f t="shared" si="8"/>
        <v/>
      </c>
      <c r="AB11" s="28">
        <f>SUMIFS('Begr wijz Collge'!Q:Q,'Begr wijz Collge'!$D:$D,'Totaal Raad'!$C11,'Begr wijz Collge'!$K:$K,'Totaal Raad'!$B11,'Begr wijz Collge'!$C:$C,'Totaal Raad'!$D11)</f>
        <v>0</v>
      </c>
      <c r="AC11" s="28" t="str">
        <f t="shared" si="9"/>
        <v/>
      </c>
    </row>
    <row r="12" spans="1:29" x14ac:dyDescent="0.2">
      <c r="A12" s="18" t="s">
        <v>8</v>
      </c>
      <c r="B12" s="18" t="s">
        <v>9</v>
      </c>
      <c r="C12" s="18" t="s">
        <v>97</v>
      </c>
      <c r="D12" s="18" t="s">
        <v>176</v>
      </c>
      <c r="E12" s="5" t="s">
        <v>103</v>
      </c>
      <c r="F12" s="5" t="s">
        <v>143</v>
      </c>
      <c r="J12" s="28">
        <f>SUMIFS('Begr wijz Collge'!M:M,'Begr wijz Collge'!$D:$D,'Totaal Raad'!$C12,'Begr wijz Collge'!$K:$K,'Totaal Raad'!$A12,'Begr wijz Collge'!$C:$C,'Totaal Raad'!$D12)</f>
        <v>0</v>
      </c>
      <c r="K12" s="28" t="str">
        <f t="shared" si="0"/>
        <v/>
      </c>
      <c r="L12" s="28">
        <f>SUMIFS('Begr wijz Collge'!M:M,'Begr wijz Collge'!$D:$D,'Totaal Raad'!$C12,'Begr wijz Collge'!$K:$K,'Totaal Raad'!$B12,'Begr wijz Collge'!$C:$C,'Totaal Raad'!$D12)</f>
        <v>0</v>
      </c>
      <c r="M12" s="28" t="str">
        <f t="shared" si="1"/>
        <v/>
      </c>
      <c r="N12" s="28">
        <f>SUMIFS('Begr wijz Collge'!N:N,'Begr wijz Collge'!$D:$D,'Totaal Raad'!$C12,'Begr wijz Collge'!$K:$K,'Totaal Raad'!$A12,'Begr wijz Collge'!$C:$C,'Totaal Raad'!$D12)</f>
        <v>0</v>
      </c>
      <c r="O12" s="28" t="str">
        <f t="shared" si="2"/>
        <v/>
      </c>
      <c r="P12" s="28">
        <f>SUMIFS('Begr wijz Collge'!N:N,'Begr wijz Collge'!$D:$D,'Totaal Raad'!$C12,'Begr wijz Collge'!$K:$K,'Totaal Raad'!$B12,'Begr wijz Collge'!$C:$C,'Totaal Raad'!$D12)</f>
        <v>0</v>
      </c>
      <c r="Q12" s="28" t="str">
        <f t="shared" si="3"/>
        <v/>
      </c>
      <c r="R12" s="28">
        <f>SUMIFS('Begr wijz Collge'!O:O,'Begr wijz Collge'!$D:$D,'Totaal Raad'!$C12,'Begr wijz Collge'!$K:$K,'Totaal Raad'!$A12,'Begr wijz Collge'!$C:$C,'Totaal Raad'!$D12)</f>
        <v>0</v>
      </c>
      <c r="S12" s="28" t="str">
        <f t="shared" si="4"/>
        <v/>
      </c>
      <c r="T12" s="28">
        <f>SUMIFS('Begr wijz Collge'!O:O,'Begr wijz Collge'!$D:$D,'Totaal Raad'!$C12,'Begr wijz Collge'!$K:$K,'Totaal Raad'!$B12,'Begr wijz Collge'!$C:$C,'Totaal Raad'!$D12)</f>
        <v>0</v>
      </c>
      <c r="U12" s="28" t="str">
        <f t="shared" si="5"/>
        <v/>
      </c>
      <c r="V12" s="28">
        <f>SUMIFS('Begr wijz Collge'!P:P,'Begr wijz Collge'!$D:$D,'Totaal Raad'!$C12,'Begr wijz Collge'!$K:$K,'Totaal Raad'!$A12,'Begr wijz Collge'!$C:$C,'Totaal Raad'!$D12)</f>
        <v>0</v>
      </c>
      <c r="W12" s="28" t="str">
        <f t="shared" si="6"/>
        <v/>
      </c>
      <c r="X12" s="28">
        <f>SUMIFS('Begr wijz Collge'!P:P,'Begr wijz Collge'!$D:$D,'Totaal Raad'!$C12,'Begr wijz Collge'!$K:$K,'Totaal Raad'!$B12,'Begr wijz Collge'!$C:$C,'Totaal Raad'!$D12)</f>
        <v>0</v>
      </c>
      <c r="Y12" s="28" t="str">
        <f t="shared" si="7"/>
        <v/>
      </c>
      <c r="Z12" s="28">
        <f>SUMIFS('Begr wijz Collge'!Q:Q,'Begr wijz Collge'!$D:$D,'Totaal Raad'!$C12,'Begr wijz Collge'!$K:$K,'Totaal Raad'!$A12,'Begr wijz Collge'!$C:$C,'Totaal Raad'!$D12)</f>
        <v>0</v>
      </c>
      <c r="AA12" s="28" t="str">
        <f t="shared" si="8"/>
        <v/>
      </c>
      <c r="AB12" s="28">
        <f>SUMIFS('Begr wijz Collge'!Q:Q,'Begr wijz Collge'!$D:$D,'Totaal Raad'!$C12,'Begr wijz Collge'!$K:$K,'Totaal Raad'!$B12,'Begr wijz Collge'!$C:$C,'Totaal Raad'!$D12)</f>
        <v>0</v>
      </c>
      <c r="AC12" s="28" t="str">
        <f t="shared" si="9"/>
        <v/>
      </c>
    </row>
    <row r="13" spans="1:29" x14ac:dyDescent="0.2">
      <c r="A13" s="18" t="s">
        <v>8</v>
      </c>
      <c r="B13" s="18" t="s">
        <v>9</v>
      </c>
      <c r="C13" s="18" t="s">
        <v>97</v>
      </c>
      <c r="D13" s="18" t="s">
        <v>179</v>
      </c>
      <c r="F13" s="5" t="s">
        <v>144</v>
      </c>
      <c r="J13" s="28">
        <f>SUMIFS('Begr wijz Collge'!M:M,'Begr wijz Collge'!$D:$D,'Totaal Raad'!$C13,'Begr wijz Collge'!$K:$K,'Totaal Raad'!$A13,'Begr wijz Collge'!$C:$C,'Totaal Raad'!$D13)</f>
        <v>0</v>
      </c>
      <c r="K13" s="28" t="str">
        <f t="shared" si="0"/>
        <v/>
      </c>
      <c r="L13" s="28">
        <f>SUMIFS('Begr wijz Collge'!M:M,'Begr wijz Collge'!$D:$D,'Totaal Raad'!$C13,'Begr wijz Collge'!$K:$K,'Totaal Raad'!$B13,'Begr wijz Collge'!$C:$C,'Totaal Raad'!$D13)</f>
        <v>0</v>
      </c>
      <c r="M13" s="28" t="str">
        <f t="shared" si="1"/>
        <v/>
      </c>
      <c r="N13" s="28">
        <f>SUMIFS('Begr wijz Collge'!N:N,'Begr wijz Collge'!$D:$D,'Totaal Raad'!$C13,'Begr wijz Collge'!$K:$K,'Totaal Raad'!$A13,'Begr wijz Collge'!$C:$C,'Totaal Raad'!$D13)</f>
        <v>0</v>
      </c>
      <c r="O13" s="28" t="str">
        <f t="shared" si="2"/>
        <v/>
      </c>
      <c r="P13" s="28">
        <f>SUMIFS('Begr wijz Collge'!N:N,'Begr wijz Collge'!$D:$D,'Totaal Raad'!$C13,'Begr wijz Collge'!$K:$K,'Totaal Raad'!$B13,'Begr wijz Collge'!$C:$C,'Totaal Raad'!$D13)</f>
        <v>0</v>
      </c>
      <c r="Q13" s="28" t="str">
        <f t="shared" si="3"/>
        <v/>
      </c>
      <c r="R13" s="28">
        <f>SUMIFS('Begr wijz Collge'!O:O,'Begr wijz Collge'!$D:$D,'Totaal Raad'!$C13,'Begr wijz Collge'!$K:$K,'Totaal Raad'!$A13,'Begr wijz Collge'!$C:$C,'Totaal Raad'!$D13)</f>
        <v>0</v>
      </c>
      <c r="S13" s="28" t="str">
        <f t="shared" si="4"/>
        <v/>
      </c>
      <c r="T13" s="28">
        <f>SUMIFS('Begr wijz Collge'!O:O,'Begr wijz Collge'!$D:$D,'Totaal Raad'!$C13,'Begr wijz Collge'!$K:$K,'Totaal Raad'!$B13,'Begr wijz Collge'!$C:$C,'Totaal Raad'!$D13)</f>
        <v>0</v>
      </c>
      <c r="U13" s="28" t="str">
        <f t="shared" si="5"/>
        <v/>
      </c>
      <c r="V13" s="28">
        <f>SUMIFS('Begr wijz Collge'!P:P,'Begr wijz Collge'!$D:$D,'Totaal Raad'!$C13,'Begr wijz Collge'!$K:$K,'Totaal Raad'!$A13,'Begr wijz Collge'!$C:$C,'Totaal Raad'!$D13)</f>
        <v>0</v>
      </c>
      <c r="W13" s="28" t="str">
        <f t="shared" si="6"/>
        <v/>
      </c>
      <c r="X13" s="28">
        <f>SUMIFS('Begr wijz Collge'!P:P,'Begr wijz Collge'!$D:$D,'Totaal Raad'!$C13,'Begr wijz Collge'!$K:$K,'Totaal Raad'!$B13,'Begr wijz Collge'!$C:$C,'Totaal Raad'!$D13)</f>
        <v>0</v>
      </c>
      <c r="Y13" s="28" t="str">
        <f t="shared" si="7"/>
        <v/>
      </c>
      <c r="Z13" s="28">
        <f>SUMIFS('Begr wijz Collge'!Q:Q,'Begr wijz Collge'!$D:$D,'Totaal Raad'!$C13,'Begr wijz Collge'!$K:$K,'Totaal Raad'!$A13,'Begr wijz Collge'!$C:$C,'Totaal Raad'!$D13)</f>
        <v>0</v>
      </c>
      <c r="AA13" s="28" t="str">
        <f t="shared" si="8"/>
        <v/>
      </c>
      <c r="AB13" s="28">
        <f>SUMIFS('Begr wijz Collge'!Q:Q,'Begr wijz Collge'!$D:$D,'Totaal Raad'!$C13,'Begr wijz Collge'!$K:$K,'Totaal Raad'!$B13,'Begr wijz Collge'!$C:$C,'Totaal Raad'!$D13)</f>
        <v>0</v>
      </c>
      <c r="AC13" s="28" t="str">
        <f t="shared" si="9"/>
        <v/>
      </c>
    </row>
    <row r="14" spans="1:29" x14ac:dyDescent="0.2">
      <c r="A14" s="18" t="s">
        <v>8</v>
      </c>
      <c r="B14" s="18" t="s">
        <v>9</v>
      </c>
      <c r="C14" s="18" t="s">
        <v>97</v>
      </c>
      <c r="D14" s="18" t="s">
        <v>171</v>
      </c>
      <c r="F14" s="5" t="s">
        <v>102</v>
      </c>
      <c r="J14" s="28">
        <f>SUMIFS('Begr wijz Collge'!M:M,'Begr wijz Collge'!$D:$D,'Totaal Raad'!$C14,'Begr wijz Collge'!$K:$K,'Totaal Raad'!$A14,'Begr wijz Collge'!$C:$C,'Totaal Raad'!$D14)</f>
        <v>0</v>
      </c>
      <c r="K14" s="28" t="str">
        <f t="shared" si="0"/>
        <v/>
      </c>
      <c r="L14" s="28">
        <f>SUMIFS('Begr wijz Collge'!M:M,'Begr wijz Collge'!$D:$D,'Totaal Raad'!$C14,'Begr wijz Collge'!$K:$K,'Totaal Raad'!$B14,'Begr wijz Collge'!$C:$C,'Totaal Raad'!$D14)</f>
        <v>0</v>
      </c>
      <c r="M14" s="28" t="str">
        <f t="shared" si="1"/>
        <v/>
      </c>
      <c r="N14" s="28">
        <f>SUMIFS('Begr wijz Collge'!N:N,'Begr wijz Collge'!$D:$D,'Totaal Raad'!$C14,'Begr wijz Collge'!$K:$K,'Totaal Raad'!$A14,'Begr wijz Collge'!$C:$C,'Totaal Raad'!$D14)</f>
        <v>0</v>
      </c>
      <c r="O14" s="28" t="str">
        <f t="shared" si="2"/>
        <v/>
      </c>
      <c r="P14" s="28">
        <f>SUMIFS('Begr wijz Collge'!N:N,'Begr wijz Collge'!$D:$D,'Totaal Raad'!$C14,'Begr wijz Collge'!$K:$K,'Totaal Raad'!$B14,'Begr wijz Collge'!$C:$C,'Totaal Raad'!$D14)</f>
        <v>0</v>
      </c>
      <c r="Q14" s="28" t="str">
        <f t="shared" si="3"/>
        <v/>
      </c>
      <c r="R14" s="28">
        <f>SUMIFS('Begr wijz Collge'!O:O,'Begr wijz Collge'!$D:$D,'Totaal Raad'!$C14,'Begr wijz Collge'!$K:$K,'Totaal Raad'!$A14,'Begr wijz Collge'!$C:$C,'Totaal Raad'!$D14)</f>
        <v>0</v>
      </c>
      <c r="S14" s="28" t="str">
        <f t="shared" si="4"/>
        <v/>
      </c>
      <c r="T14" s="28">
        <f>SUMIFS('Begr wijz Collge'!O:O,'Begr wijz Collge'!$D:$D,'Totaal Raad'!$C14,'Begr wijz Collge'!$K:$K,'Totaal Raad'!$B14,'Begr wijz Collge'!$C:$C,'Totaal Raad'!$D14)</f>
        <v>0</v>
      </c>
      <c r="U14" s="28" t="str">
        <f t="shared" si="5"/>
        <v/>
      </c>
      <c r="V14" s="28">
        <f>SUMIFS('Begr wijz Collge'!P:P,'Begr wijz Collge'!$D:$D,'Totaal Raad'!$C14,'Begr wijz Collge'!$K:$K,'Totaal Raad'!$A14,'Begr wijz Collge'!$C:$C,'Totaal Raad'!$D14)</f>
        <v>0</v>
      </c>
      <c r="W14" s="28" t="str">
        <f t="shared" si="6"/>
        <v/>
      </c>
      <c r="X14" s="28">
        <f>SUMIFS('Begr wijz Collge'!P:P,'Begr wijz Collge'!$D:$D,'Totaal Raad'!$C14,'Begr wijz Collge'!$K:$K,'Totaal Raad'!$B14,'Begr wijz Collge'!$C:$C,'Totaal Raad'!$D14)</f>
        <v>0</v>
      </c>
      <c r="Y14" s="28" t="str">
        <f t="shared" si="7"/>
        <v/>
      </c>
      <c r="Z14" s="28">
        <f>SUMIFS('Begr wijz Collge'!Q:Q,'Begr wijz Collge'!$D:$D,'Totaal Raad'!$C14,'Begr wijz Collge'!$K:$K,'Totaal Raad'!$A14,'Begr wijz Collge'!$C:$C,'Totaal Raad'!$D14)</f>
        <v>0</v>
      </c>
      <c r="AA14" s="28" t="str">
        <f t="shared" si="8"/>
        <v/>
      </c>
      <c r="AB14" s="28">
        <f>SUMIFS('Begr wijz Collge'!Q:Q,'Begr wijz Collge'!$D:$D,'Totaal Raad'!$C14,'Begr wijz Collge'!$K:$K,'Totaal Raad'!$B14,'Begr wijz Collge'!$C:$C,'Totaal Raad'!$D14)</f>
        <v>0</v>
      </c>
      <c r="AC14" s="28" t="str">
        <f t="shared" si="9"/>
        <v/>
      </c>
    </row>
    <row r="15" spans="1:29" hidden="1" outlineLevel="1" x14ac:dyDescent="0.2">
      <c r="A15" s="45" t="s">
        <v>8</v>
      </c>
      <c r="B15" s="45" t="s">
        <v>9</v>
      </c>
      <c r="C15" s="45" t="s">
        <v>97</v>
      </c>
      <c r="D15" s="45" t="s">
        <v>405</v>
      </c>
      <c r="E15" s="44" t="s">
        <v>134</v>
      </c>
      <c r="F15" s="45" t="s">
        <v>213</v>
      </c>
      <c r="G15" s="44"/>
      <c r="H15" s="44"/>
      <c r="I15" s="44"/>
      <c r="J15" s="48">
        <f>SUMIFS('Begr wijz Collge'!M:M,'Begr wijz Collge'!$D:$D,'Totaal Raad'!$C15,'Begr wijz Collge'!$K:$K,'Totaal Raad'!$A15,'Begr wijz Collge'!$C:$C,'Totaal Raad'!$D15)</f>
        <v>0</v>
      </c>
      <c r="K15" s="48" t="str">
        <f t="shared" si="0"/>
        <v/>
      </c>
      <c r="L15" s="48">
        <f>SUMIFS('Begr wijz Collge'!M:M,'Begr wijz Collge'!$D:$D,'Totaal Raad'!$C15,'Begr wijz Collge'!$K:$K,'Totaal Raad'!$B15,'Begr wijz Collge'!$C:$C,'Totaal Raad'!$D15)</f>
        <v>0</v>
      </c>
      <c r="M15" s="48" t="str">
        <f t="shared" si="1"/>
        <v/>
      </c>
      <c r="N15" s="48">
        <f>SUMIFS('Begr wijz Collge'!N:N,'Begr wijz Collge'!$D:$D,'Totaal Raad'!$C15,'Begr wijz Collge'!$K:$K,'Totaal Raad'!$A15,'Begr wijz Collge'!$C:$C,'Totaal Raad'!$D15)</f>
        <v>0</v>
      </c>
      <c r="O15" s="48" t="str">
        <f t="shared" si="2"/>
        <v/>
      </c>
      <c r="P15" s="48">
        <f>SUMIFS('Begr wijz Collge'!N:N,'Begr wijz Collge'!$D:$D,'Totaal Raad'!$C15,'Begr wijz Collge'!$K:$K,'Totaal Raad'!$B15,'Begr wijz Collge'!$C:$C,'Totaal Raad'!$D15)</f>
        <v>0</v>
      </c>
      <c r="Q15" s="48" t="str">
        <f t="shared" si="3"/>
        <v/>
      </c>
      <c r="R15" s="48">
        <f>SUMIFS('Begr wijz Collge'!O:O,'Begr wijz Collge'!$D:$D,'Totaal Raad'!$C15,'Begr wijz Collge'!$K:$K,'Totaal Raad'!$A15,'Begr wijz Collge'!$C:$C,'Totaal Raad'!$D15)</f>
        <v>0</v>
      </c>
      <c r="S15" s="48" t="str">
        <f t="shared" si="4"/>
        <v/>
      </c>
      <c r="T15" s="48">
        <f>SUMIFS('Begr wijz Collge'!O:O,'Begr wijz Collge'!$D:$D,'Totaal Raad'!$C15,'Begr wijz Collge'!$K:$K,'Totaal Raad'!$B15,'Begr wijz Collge'!$C:$C,'Totaal Raad'!$D15)</f>
        <v>0</v>
      </c>
      <c r="U15" s="48" t="str">
        <f t="shared" si="5"/>
        <v/>
      </c>
      <c r="V15" s="48">
        <f>SUMIFS('Begr wijz Collge'!P:P,'Begr wijz Collge'!$D:$D,'Totaal Raad'!$C15,'Begr wijz Collge'!$K:$K,'Totaal Raad'!$A15,'Begr wijz Collge'!$C:$C,'Totaal Raad'!$D15)</f>
        <v>0</v>
      </c>
      <c r="W15" s="48" t="str">
        <f t="shared" si="6"/>
        <v/>
      </c>
      <c r="X15" s="48">
        <f>SUMIFS('Begr wijz Collge'!P:P,'Begr wijz Collge'!$D:$D,'Totaal Raad'!$C15,'Begr wijz Collge'!$K:$K,'Totaal Raad'!$B15,'Begr wijz Collge'!$C:$C,'Totaal Raad'!$D15)</f>
        <v>0</v>
      </c>
      <c r="Y15" s="48" t="str">
        <f t="shared" si="7"/>
        <v/>
      </c>
      <c r="Z15" s="48">
        <f>SUMIFS('Begr wijz Collge'!Q:Q,'Begr wijz Collge'!$D:$D,'Totaal Raad'!$C15,'Begr wijz Collge'!$K:$K,'Totaal Raad'!$A15,'Begr wijz Collge'!$C:$C,'Totaal Raad'!$D15)</f>
        <v>0</v>
      </c>
      <c r="AA15" s="48" t="str">
        <f t="shared" si="8"/>
        <v/>
      </c>
      <c r="AB15" s="48">
        <f>SUMIFS('Begr wijz Collge'!Q:Q,'Begr wijz Collge'!$D:$D,'Totaal Raad'!$C15,'Begr wijz Collge'!$K:$K,'Totaal Raad'!$B15,'Begr wijz Collge'!$C:$C,'Totaal Raad'!$D15)</f>
        <v>0</v>
      </c>
      <c r="AC15" s="28" t="str">
        <f t="shared" si="9"/>
        <v/>
      </c>
    </row>
    <row r="16" spans="1:29" hidden="1" outlineLevel="1" x14ac:dyDescent="0.2">
      <c r="A16" s="45" t="s">
        <v>8</v>
      </c>
      <c r="B16" s="45" t="s">
        <v>9</v>
      </c>
      <c r="C16" s="45" t="s">
        <v>97</v>
      </c>
      <c r="D16" s="45" t="s">
        <v>403</v>
      </c>
      <c r="E16" s="44" t="s">
        <v>134</v>
      </c>
      <c r="F16" s="45" t="s">
        <v>213</v>
      </c>
      <c r="G16" s="44"/>
      <c r="H16" s="44"/>
      <c r="I16" s="44"/>
      <c r="J16" s="48">
        <f>SUMIFS('Begr wijz Collge'!M:M,'Begr wijz Collge'!$D:$D,'Totaal Raad'!$C16,'Begr wijz Collge'!$K:$K,'Totaal Raad'!$A16,'Begr wijz Collge'!$C:$C,'Totaal Raad'!$D16)</f>
        <v>0</v>
      </c>
      <c r="K16" s="48" t="str">
        <f t="shared" ref="K16:K18" si="10">IF(J16=0,"",IF(J16&lt;0,"V",IF(J16&gt;0,"N")))</f>
        <v/>
      </c>
      <c r="L16" s="48">
        <f>SUMIFS('Begr wijz Collge'!M:M,'Begr wijz Collge'!$D:$D,'Totaal Raad'!$C16,'Begr wijz Collge'!$K:$K,'Totaal Raad'!$B16,'Begr wijz Collge'!$C:$C,'Totaal Raad'!$D16)</f>
        <v>0</v>
      </c>
      <c r="M16" s="48" t="str">
        <f t="shared" ref="M16:M18" si="11">IF(L16=0,"",IF(L16&lt;0,"N",IF(L16&gt;0,"V")))</f>
        <v/>
      </c>
      <c r="N16" s="48">
        <f>SUMIFS('Begr wijz Collge'!N:N,'Begr wijz Collge'!$D:$D,'Totaal Raad'!$C16,'Begr wijz Collge'!$K:$K,'Totaal Raad'!$A16,'Begr wijz Collge'!$C:$C,'Totaal Raad'!$D16)</f>
        <v>0</v>
      </c>
      <c r="O16" s="48" t="str">
        <f t="shared" ref="O16:O18" si="12">IF(N16=0,"",IF(N16&lt;0,"V",IF(N16&gt;0,"N")))</f>
        <v/>
      </c>
      <c r="P16" s="48">
        <f>SUMIFS('Begr wijz Collge'!N:N,'Begr wijz Collge'!$D:$D,'Totaal Raad'!$C16,'Begr wijz Collge'!$K:$K,'Totaal Raad'!$B16,'Begr wijz Collge'!$C:$C,'Totaal Raad'!$D16)</f>
        <v>0</v>
      </c>
      <c r="Q16" s="48" t="str">
        <f t="shared" ref="Q16:Q18" si="13">IF(P16=0,"",IF(P16&lt;0,"N",IF(P16&gt;0,"V")))</f>
        <v/>
      </c>
      <c r="R16" s="48">
        <f>SUMIFS('Begr wijz Collge'!O:O,'Begr wijz Collge'!$D:$D,'Totaal Raad'!$C16,'Begr wijz Collge'!$K:$K,'Totaal Raad'!$A16,'Begr wijz Collge'!$C:$C,'Totaal Raad'!$D16)</f>
        <v>0</v>
      </c>
      <c r="S16" s="48" t="str">
        <f t="shared" ref="S16:S18" si="14">IF(R16=0,"",IF(R16&lt;0,"V",IF(R16&gt;0,"N")))</f>
        <v/>
      </c>
      <c r="T16" s="48">
        <f>SUMIFS('Begr wijz Collge'!O:O,'Begr wijz Collge'!$D:$D,'Totaal Raad'!$C16,'Begr wijz Collge'!$K:$K,'Totaal Raad'!$B16,'Begr wijz Collge'!$C:$C,'Totaal Raad'!$D16)</f>
        <v>0</v>
      </c>
      <c r="U16" s="48" t="str">
        <f t="shared" ref="U16:U18" si="15">IF(T16=0,"",IF(T16&lt;0,"N",IF(T16&gt;0,"V")))</f>
        <v/>
      </c>
      <c r="V16" s="48">
        <f>SUMIFS('Begr wijz Collge'!P:P,'Begr wijz Collge'!$D:$D,'Totaal Raad'!$C16,'Begr wijz Collge'!$K:$K,'Totaal Raad'!$A16,'Begr wijz Collge'!$C:$C,'Totaal Raad'!$D16)</f>
        <v>0</v>
      </c>
      <c r="W16" s="48" t="str">
        <f t="shared" ref="W16:W18" si="16">IF(V16=0,"",IF(V16&lt;0,"V",IF(V16&gt;0,"N")))</f>
        <v/>
      </c>
      <c r="X16" s="48">
        <f>SUMIFS('Begr wijz Collge'!P:P,'Begr wijz Collge'!$D:$D,'Totaal Raad'!$C16,'Begr wijz Collge'!$K:$K,'Totaal Raad'!$B16,'Begr wijz Collge'!$C:$C,'Totaal Raad'!$D16)</f>
        <v>0</v>
      </c>
      <c r="Y16" s="48" t="str">
        <f t="shared" ref="Y16:Y18" si="17">IF(X16=0,"",IF(X16&lt;0,"N",IF(X16&gt;0,"V")))</f>
        <v/>
      </c>
      <c r="Z16" s="48">
        <f>SUMIFS('Begr wijz Collge'!Q:Q,'Begr wijz Collge'!$D:$D,'Totaal Raad'!$C16,'Begr wijz Collge'!$K:$K,'Totaal Raad'!$A16,'Begr wijz Collge'!$C:$C,'Totaal Raad'!$D16)</f>
        <v>0</v>
      </c>
      <c r="AA16" s="48" t="str">
        <f t="shared" ref="AA16:AA18" si="18">IF(Z16=0,"",IF(Z16&lt;0,"V",IF(Z16&gt;0,"N")))</f>
        <v/>
      </c>
      <c r="AB16" s="48">
        <f>SUMIFS('Begr wijz Collge'!Q:Q,'Begr wijz Collge'!$D:$D,'Totaal Raad'!$C16,'Begr wijz Collge'!$K:$K,'Totaal Raad'!$B16,'Begr wijz Collge'!$C:$C,'Totaal Raad'!$D16)</f>
        <v>0</v>
      </c>
      <c r="AC16" s="28" t="str">
        <f t="shared" ref="AC16:AC18" si="19">IF(AB16=0,"",IF(AB16&lt;0,"N",IF(AB16&gt;0,"V")))</f>
        <v/>
      </c>
    </row>
    <row r="17" spans="1:29" hidden="1" outlineLevel="1" x14ac:dyDescent="0.2">
      <c r="A17" s="45" t="s">
        <v>8</v>
      </c>
      <c r="B17" s="45" t="s">
        <v>9</v>
      </c>
      <c r="C17" s="45" t="s">
        <v>97</v>
      </c>
      <c r="D17" s="45" t="s">
        <v>406</v>
      </c>
      <c r="E17" s="44" t="s">
        <v>134</v>
      </c>
      <c r="F17" s="45" t="s">
        <v>213</v>
      </c>
      <c r="G17" s="44"/>
      <c r="H17" s="44"/>
      <c r="I17" s="44"/>
      <c r="J17" s="48">
        <f>SUMIFS('Begr wijz Collge'!M:M,'Begr wijz Collge'!$D:$D,'Totaal Raad'!$C17,'Begr wijz Collge'!$K:$K,'Totaal Raad'!$A17,'Begr wijz Collge'!$C:$C,'Totaal Raad'!$D17)</f>
        <v>0</v>
      </c>
      <c r="K17" s="48" t="str">
        <f t="shared" si="10"/>
        <v/>
      </c>
      <c r="L17" s="48">
        <f>SUMIFS('Begr wijz Collge'!M:M,'Begr wijz Collge'!$D:$D,'Totaal Raad'!$C17,'Begr wijz Collge'!$K:$K,'Totaal Raad'!$B17,'Begr wijz Collge'!$C:$C,'Totaal Raad'!$D17)</f>
        <v>0</v>
      </c>
      <c r="M17" s="48" t="str">
        <f t="shared" si="11"/>
        <v/>
      </c>
      <c r="N17" s="48">
        <f>SUMIFS('Begr wijz Collge'!N:N,'Begr wijz Collge'!$D:$D,'Totaal Raad'!$C17,'Begr wijz Collge'!$K:$K,'Totaal Raad'!$A17,'Begr wijz Collge'!$C:$C,'Totaal Raad'!$D17)</f>
        <v>0</v>
      </c>
      <c r="O17" s="48" t="str">
        <f t="shared" si="12"/>
        <v/>
      </c>
      <c r="P17" s="48">
        <f>SUMIFS('Begr wijz Collge'!N:N,'Begr wijz Collge'!$D:$D,'Totaal Raad'!$C17,'Begr wijz Collge'!$K:$K,'Totaal Raad'!$B17,'Begr wijz Collge'!$C:$C,'Totaal Raad'!$D17)</f>
        <v>0</v>
      </c>
      <c r="Q17" s="48" t="str">
        <f t="shared" si="13"/>
        <v/>
      </c>
      <c r="R17" s="48">
        <f>SUMIFS('Begr wijz Collge'!O:O,'Begr wijz Collge'!$D:$D,'Totaal Raad'!$C17,'Begr wijz Collge'!$K:$K,'Totaal Raad'!$A17,'Begr wijz Collge'!$C:$C,'Totaal Raad'!$D17)</f>
        <v>0</v>
      </c>
      <c r="S17" s="48" t="str">
        <f t="shared" si="14"/>
        <v/>
      </c>
      <c r="T17" s="48">
        <f>SUMIFS('Begr wijz Collge'!O:O,'Begr wijz Collge'!$D:$D,'Totaal Raad'!$C17,'Begr wijz Collge'!$K:$K,'Totaal Raad'!$B17,'Begr wijz Collge'!$C:$C,'Totaal Raad'!$D17)</f>
        <v>0</v>
      </c>
      <c r="U17" s="48" t="str">
        <f t="shared" si="15"/>
        <v/>
      </c>
      <c r="V17" s="48">
        <f>SUMIFS('Begr wijz Collge'!P:P,'Begr wijz Collge'!$D:$D,'Totaal Raad'!$C17,'Begr wijz Collge'!$K:$K,'Totaal Raad'!$A17,'Begr wijz Collge'!$C:$C,'Totaal Raad'!$D17)</f>
        <v>0</v>
      </c>
      <c r="W17" s="48" t="str">
        <f t="shared" si="16"/>
        <v/>
      </c>
      <c r="X17" s="48">
        <f>SUMIFS('Begr wijz Collge'!P:P,'Begr wijz Collge'!$D:$D,'Totaal Raad'!$C17,'Begr wijz Collge'!$K:$K,'Totaal Raad'!$B17,'Begr wijz Collge'!$C:$C,'Totaal Raad'!$D17)</f>
        <v>0</v>
      </c>
      <c r="Y17" s="48" t="str">
        <f t="shared" si="17"/>
        <v/>
      </c>
      <c r="Z17" s="48">
        <f>SUMIFS('Begr wijz Collge'!Q:Q,'Begr wijz Collge'!$D:$D,'Totaal Raad'!$C17,'Begr wijz Collge'!$K:$K,'Totaal Raad'!$A17,'Begr wijz Collge'!$C:$C,'Totaal Raad'!$D17)</f>
        <v>0</v>
      </c>
      <c r="AA17" s="48" t="str">
        <f t="shared" si="18"/>
        <v/>
      </c>
      <c r="AB17" s="48">
        <f>SUMIFS('Begr wijz Collge'!Q:Q,'Begr wijz Collge'!$D:$D,'Totaal Raad'!$C17,'Begr wijz Collge'!$K:$K,'Totaal Raad'!$B17,'Begr wijz Collge'!$C:$C,'Totaal Raad'!$D17)</f>
        <v>0</v>
      </c>
      <c r="AC17" s="28" t="str">
        <f t="shared" si="19"/>
        <v/>
      </c>
    </row>
    <row r="18" spans="1:29" hidden="1" outlineLevel="1" x14ac:dyDescent="0.2">
      <c r="A18" s="45" t="s">
        <v>8</v>
      </c>
      <c r="B18" s="45" t="s">
        <v>9</v>
      </c>
      <c r="C18" s="45" t="s">
        <v>97</v>
      </c>
      <c r="D18" s="45" t="s">
        <v>436</v>
      </c>
      <c r="E18" s="44" t="s">
        <v>134</v>
      </c>
      <c r="F18" s="45" t="s">
        <v>213</v>
      </c>
      <c r="G18" s="44"/>
      <c r="H18" s="44"/>
      <c r="I18" s="44"/>
      <c r="J18" s="48">
        <f>SUMIFS('Begr wijz Collge'!M:M,'Begr wijz Collge'!$D:$D,'Totaal Raad'!$C18,'Begr wijz Collge'!$K:$K,'Totaal Raad'!$A18,'Begr wijz Collge'!$C:$C,'Totaal Raad'!$D18)</f>
        <v>0</v>
      </c>
      <c r="K18" s="48" t="str">
        <f t="shared" si="10"/>
        <v/>
      </c>
      <c r="L18" s="48">
        <f>SUMIFS('Begr wijz Collge'!M:M,'Begr wijz Collge'!$D:$D,'Totaal Raad'!$C18,'Begr wijz Collge'!$K:$K,'Totaal Raad'!$B18,'Begr wijz Collge'!$C:$C,'Totaal Raad'!$D18)</f>
        <v>0</v>
      </c>
      <c r="M18" s="48" t="str">
        <f t="shared" si="11"/>
        <v/>
      </c>
      <c r="N18" s="48">
        <f>SUMIFS('Begr wijz Collge'!N:N,'Begr wijz Collge'!$D:$D,'Totaal Raad'!$C18,'Begr wijz Collge'!$K:$K,'Totaal Raad'!$A18,'Begr wijz Collge'!$C:$C,'Totaal Raad'!$D18)</f>
        <v>0</v>
      </c>
      <c r="O18" s="48" t="str">
        <f t="shared" si="12"/>
        <v/>
      </c>
      <c r="P18" s="48">
        <f>SUMIFS('Begr wijz Collge'!N:N,'Begr wijz Collge'!$D:$D,'Totaal Raad'!$C18,'Begr wijz Collge'!$K:$K,'Totaal Raad'!$B18,'Begr wijz Collge'!$C:$C,'Totaal Raad'!$D18)</f>
        <v>0</v>
      </c>
      <c r="Q18" s="48" t="str">
        <f t="shared" si="13"/>
        <v/>
      </c>
      <c r="R18" s="48">
        <f>SUMIFS('Begr wijz Collge'!O:O,'Begr wijz Collge'!$D:$D,'Totaal Raad'!$C18,'Begr wijz Collge'!$K:$K,'Totaal Raad'!$A18,'Begr wijz Collge'!$C:$C,'Totaal Raad'!$D18)</f>
        <v>0</v>
      </c>
      <c r="S18" s="48" t="str">
        <f t="shared" si="14"/>
        <v/>
      </c>
      <c r="T18" s="48">
        <f>SUMIFS('Begr wijz Collge'!O:O,'Begr wijz Collge'!$D:$D,'Totaal Raad'!$C18,'Begr wijz Collge'!$K:$K,'Totaal Raad'!$B18,'Begr wijz Collge'!$C:$C,'Totaal Raad'!$D18)</f>
        <v>0</v>
      </c>
      <c r="U18" s="48" t="str">
        <f t="shared" si="15"/>
        <v/>
      </c>
      <c r="V18" s="48">
        <f>SUMIFS('Begr wijz Collge'!P:P,'Begr wijz Collge'!$D:$D,'Totaal Raad'!$C18,'Begr wijz Collge'!$K:$K,'Totaal Raad'!$A18,'Begr wijz Collge'!$C:$C,'Totaal Raad'!$D18)</f>
        <v>0</v>
      </c>
      <c r="W18" s="48" t="str">
        <f t="shared" si="16"/>
        <v/>
      </c>
      <c r="X18" s="48">
        <f>SUMIFS('Begr wijz Collge'!P:P,'Begr wijz Collge'!$D:$D,'Totaal Raad'!$C18,'Begr wijz Collge'!$K:$K,'Totaal Raad'!$B18,'Begr wijz Collge'!$C:$C,'Totaal Raad'!$D18)</f>
        <v>0</v>
      </c>
      <c r="Y18" s="48" t="str">
        <f t="shared" si="17"/>
        <v/>
      </c>
      <c r="Z18" s="48">
        <f>SUMIFS('Begr wijz Collge'!Q:Q,'Begr wijz Collge'!$D:$D,'Totaal Raad'!$C18,'Begr wijz Collge'!$K:$K,'Totaal Raad'!$A18,'Begr wijz Collge'!$C:$C,'Totaal Raad'!$D18)</f>
        <v>0</v>
      </c>
      <c r="AA18" s="48" t="str">
        <f t="shared" si="18"/>
        <v/>
      </c>
      <c r="AB18" s="48">
        <f>SUMIFS('Begr wijz Collge'!Q:Q,'Begr wijz Collge'!$D:$D,'Totaal Raad'!$C18,'Begr wijz Collge'!$K:$K,'Totaal Raad'!$B18,'Begr wijz Collge'!$C:$C,'Totaal Raad'!$D18)</f>
        <v>0</v>
      </c>
      <c r="AC18" s="28" t="str">
        <f t="shared" si="19"/>
        <v/>
      </c>
    </row>
    <row r="19" spans="1:29" hidden="1" outlineLevel="1" x14ac:dyDescent="0.2">
      <c r="A19" s="45" t="s">
        <v>8</v>
      </c>
      <c r="B19" s="45" t="s">
        <v>9</v>
      </c>
      <c r="C19" s="45" t="s">
        <v>97</v>
      </c>
      <c r="D19" s="45" t="s">
        <v>438</v>
      </c>
      <c r="E19" s="44" t="s">
        <v>134</v>
      </c>
      <c r="F19" s="45" t="s">
        <v>213</v>
      </c>
      <c r="G19" s="44"/>
      <c r="H19" s="44"/>
      <c r="I19" s="44"/>
      <c r="J19" s="48">
        <f>SUMIFS('Begr wijz Collge'!M:M,'Begr wijz Collge'!$D:$D,'Totaal Raad'!$C19,'Begr wijz Collge'!$K:$K,'Totaal Raad'!$A19,'Begr wijz Collge'!$C:$C,'Totaal Raad'!$D19)</f>
        <v>0</v>
      </c>
      <c r="K19" s="48" t="str">
        <f t="shared" ref="K19" si="20">IF(J19=0,"",IF(J19&lt;0,"V",IF(J19&gt;0,"N")))</f>
        <v/>
      </c>
      <c r="L19" s="48">
        <f>SUMIFS('Begr wijz Collge'!M:M,'Begr wijz Collge'!$D:$D,'Totaal Raad'!$C19,'Begr wijz Collge'!$K:$K,'Totaal Raad'!$B19,'Begr wijz Collge'!$C:$C,'Totaal Raad'!$D19)</f>
        <v>0</v>
      </c>
      <c r="M19" s="48" t="str">
        <f t="shared" ref="M19" si="21">IF(L19=0,"",IF(L19&lt;0,"N",IF(L19&gt;0,"V")))</f>
        <v/>
      </c>
      <c r="N19" s="48">
        <f>SUMIFS('Begr wijz Collge'!N:N,'Begr wijz Collge'!$D:$D,'Totaal Raad'!$C19,'Begr wijz Collge'!$K:$K,'Totaal Raad'!$A19,'Begr wijz Collge'!$C:$C,'Totaal Raad'!$D19)</f>
        <v>0</v>
      </c>
      <c r="O19" s="48" t="str">
        <f t="shared" ref="O19" si="22">IF(N19=0,"",IF(N19&lt;0,"V",IF(N19&gt;0,"N")))</f>
        <v/>
      </c>
      <c r="P19" s="48">
        <f>SUMIFS('Begr wijz Collge'!N:N,'Begr wijz Collge'!$D:$D,'Totaal Raad'!$C19,'Begr wijz Collge'!$K:$K,'Totaal Raad'!$B19,'Begr wijz Collge'!$C:$C,'Totaal Raad'!$D19)</f>
        <v>0</v>
      </c>
      <c r="Q19" s="48" t="str">
        <f t="shared" ref="Q19" si="23">IF(P19=0,"",IF(P19&lt;0,"N",IF(P19&gt;0,"V")))</f>
        <v/>
      </c>
      <c r="R19" s="48">
        <f>SUMIFS('Begr wijz Collge'!O:O,'Begr wijz Collge'!$D:$D,'Totaal Raad'!$C19,'Begr wijz Collge'!$K:$K,'Totaal Raad'!$A19,'Begr wijz Collge'!$C:$C,'Totaal Raad'!$D19)</f>
        <v>0</v>
      </c>
      <c r="S19" s="48" t="str">
        <f t="shared" ref="S19" si="24">IF(R19=0,"",IF(R19&lt;0,"V",IF(R19&gt;0,"N")))</f>
        <v/>
      </c>
      <c r="T19" s="48">
        <f>SUMIFS('Begr wijz Collge'!O:O,'Begr wijz Collge'!$D:$D,'Totaal Raad'!$C19,'Begr wijz Collge'!$K:$K,'Totaal Raad'!$B19,'Begr wijz Collge'!$C:$C,'Totaal Raad'!$D19)</f>
        <v>0</v>
      </c>
      <c r="U19" s="48" t="str">
        <f t="shared" ref="U19" si="25">IF(T19=0,"",IF(T19&lt;0,"N",IF(T19&gt;0,"V")))</f>
        <v/>
      </c>
      <c r="V19" s="48">
        <f>SUMIFS('Begr wijz Collge'!P:P,'Begr wijz Collge'!$D:$D,'Totaal Raad'!$C19,'Begr wijz Collge'!$K:$K,'Totaal Raad'!$A19,'Begr wijz Collge'!$C:$C,'Totaal Raad'!$D19)</f>
        <v>0</v>
      </c>
      <c r="W19" s="48" t="str">
        <f t="shared" ref="W19" si="26">IF(V19=0,"",IF(V19&lt;0,"V",IF(V19&gt;0,"N")))</f>
        <v/>
      </c>
      <c r="X19" s="48">
        <f>SUMIFS('Begr wijz Collge'!P:P,'Begr wijz Collge'!$D:$D,'Totaal Raad'!$C19,'Begr wijz Collge'!$K:$K,'Totaal Raad'!$B19,'Begr wijz Collge'!$C:$C,'Totaal Raad'!$D19)</f>
        <v>0</v>
      </c>
      <c r="Y19" s="48" t="str">
        <f t="shared" ref="Y19" si="27">IF(X19=0,"",IF(X19&lt;0,"N",IF(X19&gt;0,"V")))</f>
        <v/>
      </c>
      <c r="Z19" s="48">
        <f>SUMIFS('Begr wijz Collge'!Q:Q,'Begr wijz Collge'!$D:$D,'Totaal Raad'!$C19,'Begr wijz Collge'!$K:$K,'Totaal Raad'!$A19,'Begr wijz Collge'!$C:$C,'Totaal Raad'!$D19)</f>
        <v>0</v>
      </c>
      <c r="AA19" s="48" t="str">
        <f t="shared" ref="AA19" si="28">IF(Z19=0,"",IF(Z19&lt;0,"V",IF(Z19&gt;0,"N")))</f>
        <v/>
      </c>
      <c r="AB19" s="48">
        <f>SUMIFS('Begr wijz Collge'!Q:Q,'Begr wijz Collge'!$D:$D,'Totaal Raad'!$C19,'Begr wijz Collge'!$K:$K,'Totaal Raad'!$B19,'Begr wijz Collge'!$C:$C,'Totaal Raad'!$D19)</f>
        <v>0</v>
      </c>
      <c r="AC19" s="28" t="str">
        <f t="shared" ref="AC19" si="29">IF(AB19=0,"",IF(AB19&lt;0,"N",IF(AB19&gt;0,"V")))</f>
        <v/>
      </c>
    </row>
    <row r="20" spans="1:29" collapsed="1" x14ac:dyDescent="0.2">
      <c r="A20" s="18" t="s">
        <v>8</v>
      </c>
      <c r="B20" s="18" t="s">
        <v>9</v>
      </c>
      <c r="C20" s="18" t="s">
        <v>97</v>
      </c>
      <c r="D20" s="47">
        <v>4</v>
      </c>
      <c r="E20" s="27" t="s">
        <v>134</v>
      </c>
      <c r="F20" s="18" t="s">
        <v>213</v>
      </c>
      <c r="J20" s="28">
        <f>SUM(J15:J19)</f>
        <v>0</v>
      </c>
      <c r="K20" s="28" t="str">
        <f t="shared" ref="K20" si="30">IF(J20=0,"",IF(J20&lt;0,"V",IF(J20&gt;0,"N")))</f>
        <v/>
      </c>
      <c r="L20" s="28">
        <f>SUM(L15:L19)</f>
        <v>0</v>
      </c>
      <c r="M20" s="28" t="str">
        <f t="shared" ref="M20" si="31">IF(L20=0,"",IF(L20&lt;0,"N",IF(L20&gt;0,"V")))</f>
        <v/>
      </c>
      <c r="N20" s="28">
        <f>SUM(N15:N19)</f>
        <v>0</v>
      </c>
      <c r="O20" s="28" t="str">
        <f t="shared" ref="O20" si="32">IF(N20=0,"",IF(N20&lt;0,"V",IF(N20&gt;0,"N")))</f>
        <v/>
      </c>
      <c r="P20" s="28">
        <f>SUM(P15:P19)</f>
        <v>0</v>
      </c>
      <c r="Q20" s="28" t="str">
        <f t="shared" ref="Q20" si="33">IF(P20=0,"",IF(P20&lt;0,"N",IF(P20&gt;0,"V")))</f>
        <v/>
      </c>
      <c r="R20" s="28">
        <f>SUM(R15:R19)</f>
        <v>0</v>
      </c>
      <c r="S20" s="28" t="str">
        <f t="shared" ref="S20" si="34">IF(R20=0,"",IF(R20&lt;0,"V",IF(R20&gt;0,"N")))</f>
        <v/>
      </c>
      <c r="T20" s="28">
        <f>SUM(T15:T19)</f>
        <v>0</v>
      </c>
      <c r="U20" s="28" t="str">
        <f t="shared" ref="U20" si="35">IF(T20=0,"",IF(T20&lt;0,"N",IF(T20&gt;0,"V")))</f>
        <v/>
      </c>
      <c r="V20" s="28">
        <f>SUM(V15:V19)</f>
        <v>0</v>
      </c>
      <c r="W20" s="28" t="str">
        <f t="shared" ref="W20" si="36">IF(V20=0,"",IF(V20&lt;0,"V",IF(V20&gt;0,"N")))</f>
        <v/>
      </c>
      <c r="X20" s="28">
        <f>SUM(X15:X19)</f>
        <v>0</v>
      </c>
      <c r="Y20" s="28" t="str">
        <f t="shared" ref="Y20" si="37">IF(X20=0,"",IF(X20&lt;0,"N",IF(X20&gt;0,"V")))</f>
        <v/>
      </c>
      <c r="Z20" s="28">
        <f>SUM(Z15:Z19)</f>
        <v>0</v>
      </c>
      <c r="AA20" s="28" t="str">
        <f t="shared" ref="AA20" si="38">IF(Z20=0,"",IF(Z20&lt;0,"V",IF(Z20&gt;0,"N")))</f>
        <v/>
      </c>
      <c r="AB20" s="28">
        <f>SUM(AB15:AB19)</f>
        <v>0</v>
      </c>
      <c r="AC20" s="28" t="str">
        <f t="shared" ref="AC20" si="39">IF(AB20=0,"",IF(AB20&lt;0,"N",IF(AB20&gt;0,"V")))</f>
        <v/>
      </c>
    </row>
    <row r="21" spans="1:29" ht="15" thickBot="1" x14ac:dyDescent="0.25">
      <c r="A21" s="18"/>
      <c r="B21" s="18"/>
      <c r="C21" s="18"/>
      <c r="E21" s="18" t="s">
        <v>384</v>
      </c>
      <c r="J21" s="29">
        <f>SUM(J5:J14,J20)</f>
        <v>9265</v>
      </c>
      <c r="K21" s="29" t="str">
        <f t="shared" si="0"/>
        <v>N</v>
      </c>
      <c r="L21" s="29">
        <f>SUM(L5:L14,L20)</f>
        <v>0</v>
      </c>
      <c r="M21" s="29" t="str">
        <f t="shared" si="1"/>
        <v/>
      </c>
      <c r="N21" s="29">
        <f>SUM(N5:N14,N20)</f>
        <v>51652</v>
      </c>
      <c r="O21" s="29" t="str">
        <f>IF(N21=0,"",IF(N21&lt;0,"V",IF(N21&gt;0,"N")))</f>
        <v>N</v>
      </c>
      <c r="P21" s="29">
        <f>SUM(P5:P14,P20)</f>
        <v>0</v>
      </c>
      <c r="Q21" s="29" t="str">
        <f t="shared" si="3"/>
        <v/>
      </c>
      <c r="R21" s="29">
        <f>SUM(R5:R14,R20)</f>
        <v>51652</v>
      </c>
      <c r="S21" s="29" t="str">
        <f>IF(R21=0,"",IF(R21&lt;0,"V",IF(R21&gt;0,"N")))</f>
        <v>N</v>
      </c>
      <c r="T21" s="29">
        <f>SUM(T5:T14,T20)</f>
        <v>0</v>
      </c>
      <c r="U21" s="29" t="str">
        <f t="shared" si="5"/>
        <v/>
      </c>
      <c r="V21" s="29">
        <f>SUM(V5:V14,V20)</f>
        <v>51652</v>
      </c>
      <c r="W21" s="29" t="str">
        <f>IF(V21=0,"",IF(V21&lt;0,"V",IF(V21&gt;0,"N")))</f>
        <v>N</v>
      </c>
      <c r="X21" s="29">
        <f>SUM(X5:X14,X20)</f>
        <v>0</v>
      </c>
      <c r="Y21" s="29" t="str">
        <f t="shared" si="7"/>
        <v/>
      </c>
      <c r="Z21" s="29">
        <f>SUM(Z5:Z14,Z20)</f>
        <v>51652</v>
      </c>
      <c r="AA21" s="29" t="str">
        <f>IF(Z21=0,"",IF(Z21&lt;0,"V",IF(Z21&gt;0,"N")))</f>
        <v>N</v>
      </c>
      <c r="AB21" s="29">
        <f>SUM(AB5:AB14,AB20)</f>
        <v>0</v>
      </c>
      <c r="AC21" s="29" t="str">
        <f t="shared" si="9"/>
        <v/>
      </c>
    </row>
    <row r="22" spans="1:29" ht="15" thickTop="1" x14ac:dyDescent="0.2">
      <c r="A22" s="18"/>
      <c r="B22" s="18"/>
      <c r="C22" s="18"/>
      <c r="J22" s="30"/>
      <c r="K22" s="30"/>
      <c r="L22" s="30"/>
      <c r="M22" s="30"/>
      <c r="N22" s="30"/>
      <c r="O22" s="30"/>
      <c r="P22" s="30"/>
      <c r="Q22" s="30"/>
      <c r="R22" s="30"/>
      <c r="S22" s="30"/>
      <c r="T22" s="30"/>
      <c r="U22" s="30"/>
      <c r="V22" s="18"/>
      <c r="W22" s="30"/>
      <c r="X22" s="18"/>
      <c r="Y22" s="30"/>
      <c r="Z22" s="18"/>
      <c r="AA22" s="30"/>
      <c r="AB22" s="18"/>
      <c r="AC22" s="30"/>
    </row>
    <row r="23" spans="1:29" ht="15" x14ac:dyDescent="0.25">
      <c r="E23" s="7" t="s">
        <v>385</v>
      </c>
      <c r="J23" s="30"/>
      <c r="K23" s="30"/>
      <c r="L23" s="31">
        <f>J21-L21</f>
        <v>9265</v>
      </c>
      <c r="M23" s="32" t="str">
        <f>IF(L23=0,"",IF(L23&lt;0,"V",IF(L23&gt;0,"N")))</f>
        <v>N</v>
      </c>
      <c r="N23" s="30"/>
      <c r="O23" s="30"/>
      <c r="P23" s="31">
        <f>N21-P21</f>
        <v>51652</v>
      </c>
      <c r="Q23" s="32" t="str">
        <f>IF(P23=0,"",IF(P23&lt;0,"V",IF(P23&gt;0,"N")))</f>
        <v>N</v>
      </c>
      <c r="R23" s="30"/>
      <c r="S23" s="30"/>
      <c r="T23" s="31">
        <f>R21-T21</f>
        <v>51652</v>
      </c>
      <c r="U23" s="32" t="str">
        <f>IF(T23=0,"",IF(T23&lt;0,"V",IF(T23&gt;0,"N")))</f>
        <v>N</v>
      </c>
      <c r="V23" s="30"/>
      <c r="W23" s="30"/>
      <c r="X23" s="31">
        <f>V21-X21</f>
        <v>51652</v>
      </c>
      <c r="Y23" s="32" t="str">
        <f>IF(X23=0,"",IF(X23&lt;0,"V",IF(X23&gt;0,"N")))</f>
        <v>N</v>
      </c>
      <c r="Z23" s="30"/>
      <c r="AA23" s="30"/>
      <c r="AB23" s="31">
        <f>Z21-AB21</f>
        <v>51652</v>
      </c>
      <c r="AC23" s="32" t="str">
        <f>IF(AB23=0,"",IF(AB23&lt;0,"V",IF(AB23&gt;0,"N")))</f>
        <v>N</v>
      </c>
    </row>
    <row r="24" spans="1:29" x14ac:dyDescent="0.2">
      <c r="E24" s="197" t="s">
        <v>46</v>
      </c>
      <c r="F24" s="197"/>
      <c r="J24" s="18"/>
      <c r="K24" s="18"/>
      <c r="L24" s="18"/>
      <c r="M24" s="18"/>
      <c r="N24" s="18"/>
      <c r="O24" s="18"/>
      <c r="P24" s="18"/>
      <c r="Q24" s="18"/>
      <c r="R24" s="18"/>
      <c r="S24" s="18"/>
      <c r="T24" s="18"/>
      <c r="U24" s="18"/>
      <c r="V24" s="18"/>
      <c r="W24" s="18"/>
      <c r="X24" s="18"/>
      <c r="Y24" s="18"/>
      <c r="Z24" s="18"/>
      <c r="AA24" s="18"/>
      <c r="AB24" s="18"/>
      <c r="AC24" s="18"/>
    </row>
    <row r="25" spans="1:29" x14ac:dyDescent="0.2">
      <c r="E25" s="197"/>
      <c r="F25" s="197"/>
      <c r="J25" s="18"/>
      <c r="K25" s="18"/>
      <c r="L25" s="18"/>
      <c r="M25" s="18"/>
      <c r="N25" s="18"/>
      <c r="O25" s="18"/>
      <c r="P25" s="18"/>
      <c r="Q25" s="18"/>
      <c r="R25" s="18"/>
      <c r="S25" s="18"/>
      <c r="T25" s="18"/>
      <c r="U25" s="18"/>
      <c r="V25" s="18"/>
      <c r="W25" s="18"/>
      <c r="X25" s="18"/>
      <c r="Y25" s="18"/>
      <c r="Z25" s="18"/>
      <c r="AA25" s="18"/>
      <c r="AB25" s="18"/>
      <c r="AC25" s="18"/>
    </row>
    <row r="26" spans="1:29" x14ac:dyDescent="0.2">
      <c r="A26" s="18" t="s">
        <v>8</v>
      </c>
      <c r="B26" s="18" t="s">
        <v>9</v>
      </c>
      <c r="C26" s="18" t="s">
        <v>97</v>
      </c>
      <c r="D26" s="18" t="s">
        <v>368</v>
      </c>
      <c r="E26" s="18" t="s">
        <v>133</v>
      </c>
      <c r="F26" s="18" t="s">
        <v>136</v>
      </c>
      <c r="J26" s="28">
        <f>SUMIFS('Begr wijz Collge'!M:M,'Begr wijz Collge'!$D:$D,'Totaal Raad'!$C26,'Begr wijz Collge'!$K:$K,'Totaal Raad'!$A26,'Begr wijz Collge'!$C:$C,'Totaal Raad'!$D26)</f>
        <v>0</v>
      </c>
      <c r="K26" s="28" t="str">
        <f t="shared" ref="K26:K36" si="40">IF(J26=0,"",IF(J26&lt;0,"V",IF(J26&gt;0,"N")))</f>
        <v/>
      </c>
      <c r="L26" s="28">
        <f>SUMIFS('Begr wijz Collge'!M:M,'Begr wijz Collge'!$D:$D,'Totaal Raad'!$C26,'Begr wijz Collge'!$K:$K,'Totaal Raad'!$B26,'Begr wijz Collge'!$C:$C,'Totaal Raad'!$D26)</f>
        <v>0</v>
      </c>
      <c r="M26" s="28" t="str">
        <f t="shared" ref="M26:M37" si="41">IF(L26=0,"",IF(L26&lt;0,"N",IF(L26&gt;0,"V")))</f>
        <v/>
      </c>
      <c r="N26" s="28">
        <f>SUMIFS('Begr wijz Collge'!N:N,'Begr wijz Collge'!$D:$D,'Totaal Raad'!$C26,'Begr wijz Collge'!$K:$K,'Totaal Raad'!$A26,'Begr wijz Collge'!$C:$C,'Totaal Raad'!$D26)</f>
        <v>0</v>
      </c>
      <c r="O26" s="28" t="str">
        <f t="shared" ref="O26:O37" si="42">IF(N26=0,"",IF(N26&lt;0,"V",IF(N26&gt;0,"N")))</f>
        <v/>
      </c>
      <c r="P26" s="28">
        <f>SUMIFS('Begr wijz Collge'!N:N,'Begr wijz Collge'!$D:$D,'Totaal Raad'!$C26,'Begr wijz Collge'!$K:$K,'Totaal Raad'!$B26,'Begr wijz Collge'!$C:$C,'Totaal Raad'!$D26)</f>
        <v>0</v>
      </c>
      <c r="Q26" s="28" t="str">
        <f t="shared" ref="Q26:Q37" si="43">IF(P26=0,"",IF(P26&lt;0,"N",IF(P26&gt;0,"V")))</f>
        <v/>
      </c>
      <c r="R26" s="28">
        <f>SUMIFS('Begr wijz Collge'!O:O,'Begr wijz Collge'!$D:$D,'Totaal Raad'!$C26,'Begr wijz Collge'!$K:$K,'Totaal Raad'!$A26,'Begr wijz Collge'!$C:$C,'Totaal Raad'!$D26)</f>
        <v>0</v>
      </c>
      <c r="S26" s="28" t="str">
        <f t="shared" ref="S26:S37" si="44">IF(R26=0,"",IF(R26&lt;0,"V",IF(R26&gt;0,"N")))</f>
        <v/>
      </c>
      <c r="T26" s="28">
        <f>SUMIFS('Begr wijz Collge'!O:O,'Begr wijz Collge'!$D:$D,'Totaal Raad'!$C26,'Begr wijz Collge'!$K:$K,'Totaal Raad'!$B26,'Begr wijz Collge'!$C:$C,'Totaal Raad'!$D26)</f>
        <v>0</v>
      </c>
      <c r="U26" s="28" t="str">
        <f t="shared" ref="U26:U37" si="45">IF(T26=0,"",IF(T26&lt;0,"N",IF(T26&gt;0,"V")))</f>
        <v/>
      </c>
      <c r="V26" s="28">
        <f>SUMIFS('Begr wijz Collge'!P:P,'Begr wijz Collge'!$D:$D,'Totaal Raad'!$C26,'Begr wijz Collge'!$K:$K,'Totaal Raad'!$A26,'Begr wijz Collge'!$C:$C,'Totaal Raad'!$D26)</f>
        <v>0</v>
      </c>
      <c r="W26" s="28" t="str">
        <f t="shared" ref="W26:W37" si="46">IF(V26=0,"",IF(V26&lt;0,"V",IF(V26&gt;0,"N")))</f>
        <v/>
      </c>
      <c r="X26" s="28">
        <f>SUMIFS('Begr wijz Collge'!P:P,'Begr wijz Collge'!$D:$D,'Totaal Raad'!$C26,'Begr wijz Collge'!$K:$K,'Totaal Raad'!$B26,'Begr wijz Collge'!$C:$C,'Totaal Raad'!$D26)</f>
        <v>0</v>
      </c>
      <c r="Y26" s="28" t="str">
        <f t="shared" ref="Y26:Y37" si="47">IF(X26=0,"",IF(X26&lt;0,"N",IF(X26&gt;0,"V")))</f>
        <v/>
      </c>
      <c r="Z26" s="28">
        <f>SUMIFS('Begr wijz Collge'!Q:Q,'Begr wijz Collge'!$D:$D,'Totaal Raad'!$C26,'Begr wijz Collge'!$K:$K,'Totaal Raad'!$A26,'Begr wijz Collge'!$C:$C,'Totaal Raad'!$D26)</f>
        <v>0</v>
      </c>
      <c r="AA26" s="28" t="str">
        <f t="shared" ref="AA26:AA37" si="48">IF(Z26=0,"",IF(Z26&lt;0,"V",IF(Z26&gt;0,"N")))</f>
        <v/>
      </c>
      <c r="AB26" s="28">
        <f>SUMIFS('Begr wijz Collge'!Q:Q,'Begr wijz Collge'!$D:$D,'Totaal Raad'!$C26,'Begr wijz Collge'!$K:$K,'Totaal Raad'!$B26,'Begr wijz Collge'!$C:$C,'Totaal Raad'!$D26)</f>
        <v>0</v>
      </c>
      <c r="AC26" s="28" t="str">
        <f t="shared" ref="AC26:AC37" si="49">IF(AB26=0,"",IF(AB26&lt;0,"N",IF(AB26&gt;0,"V")))</f>
        <v/>
      </c>
    </row>
    <row r="27" spans="1:29" x14ac:dyDescent="0.2">
      <c r="A27" s="18" t="s">
        <v>8</v>
      </c>
      <c r="B27" s="18" t="s">
        <v>9</v>
      </c>
      <c r="C27" s="18" t="s">
        <v>97</v>
      </c>
      <c r="D27" s="18" t="s">
        <v>369</v>
      </c>
      <c r="F27" s="5" t="s">
        <v>137</v>
      </c>
      <c r="J27" s="28">
        <f>SUMIFS('Begr wijz Collge'!M:M,'Begr wijz Collge'!$D:$D,'Totaal Raad'!$C27,'Begr wijz Collge'!$K:$K,'Totaal Raad'!$A27,'Begr wijz Collge'!$C:$C,'Totaal Raad'!$D27)</f>
        <v>0</v>
      </c>
      <c r="K27" s="28" t="str">
        <f t="shared" si="40"/>
        <v/>
      </c>
      <c r="L27" s="28">
        <f>SUMIFS('Begr wijz Collge'!M:M,'Begr wijz Collge'!$D:$D,'Totaal Raad'!$C27,'Begr wijz Collge'!$K:$K,'Totaal Raad'!$B27,'Begr wijz Collge'!$C:$C,'Totaal Raad'!$D27)</f>
        <v>0</v>
      </c>
      <c r="M27" s="28" t="str">
        <f t="shared" si="41"/>
        <v/>
      </c>
      <c r="N27" s="28">
        <f>SUMIFS('Begr wijz Collge'!N:N,'Begr wijz Collge'!$D:$D,'Totaal Raad'!$C27,'Begr wijz Collge'!$K:$K,'Totaal Raad'!$A27,'Begr wijz Collge'!$C:$C,'Totaal Raad'!$D27)</f>
        <v>0</v>
      </c>
      <c r="O27" s="28" t="str">
        <f t="shared" si="42"/>
        <v/>
      </c>
      <c r="P27" s="28">
        <f>SUMIFS('Begr wijz Collge'!N:N,'Begr wijz Collge'!$D:$D,'Totaal Raad'!$C27,'Begr wijz Collge'!$K:$K,'Totaal Raad'!$B27,'Begr wijz Collge'!$C:$C,'Totaal Raad'!$D27)</f>
        <v>0</v>
      </c>
      <c r="Q27" s="28" t="str">
        <f t="shared" si="43"/>
        <v/>
      </c>
      <c r="R27" s="28">
        <f>SUMIFS('Begr wijz Collge'!O:O,'Begr wijz Collge'!$D:$D,'Totaal Raad'!$C27,'Begr wijz Collge'!$K:$K,'Totaal Raad'!$A27,'Begr wijz Collge'!$C:$C,'Totaal Raad'!$D27)</f>
        <v>0</v>
      </c>
      <c r="S27" s="28" t="str">
        <f t="shared" si="44"/>
        <v/>
      </c>
      <c r="T27" s="28">
        <f>SUMIFS('Begr wijz Collge'!O:O,'Begr wijz Collge'!$D:$D,'Totaal Raad'!$C27,'Begr wijz Collge'!$K:$K,'Totaal Raad'!$B27,'Begr wijz Collge'!$C:$C,'Totaal Raad'!$D27)</f>
        <v>0</v>
      </c>
      <c r="U27" s="28" t="str">
        <f t="shared" si="45"/>
        <v/>
      </c>
      <c r="V27" s="28">
        <f>SUMIFS('Begr wijz Collge'!P:P,'Begr wijz Collge'!$D:$D,'Totaal Raad'!$C27,'Begr wijz Collge'!$K:$K,'Totaal Raad'!$A27,'Begr wijz Collge'!$C:$C,'Totaal Raad'!$D27)</f>
        <v>0</v>
      </c>
      <c r="W27" s="28" t="str">
        <f t="shared" si="46"/>
        <v/>
      </c>
      <c r="X27" s="28">
        <f>SUMIFS('Begr wijz Collge'!P:P,'Begr wijz Collge'!$D:$D,'Totaal Raad'!$C27,'Begr wijz Collge'!$K:$K,'Totaal Raad'!$B27,'Begr wijz Collge'!$C:$C,'Totaal Raad'!$D27)</f>
        <v>0</v>
      </c>
      <c r="Y27" s="28" t="str">
        <f t="shared" si="47"/>
        <v/>
      </c>
      <c r="Z27" s="28">
        <f>SUMIFS('Begr wijz Collge'!Q:Q,'Begr wijz Collge'!$D:$D,'Totaal Raad'!$C27,'Begr wijz Collge'!$K:$K,'Totaal Raad'!$A27,'Begr wijz Collge'!$C:$C,'Totaal Raad'!$D27)</f>
        <v>0</v>
      </c>
      <c r="AA27" s="28" t="str">
        <f t="shared" si="48"/>
        <v/>
      </c>
      <c r="AB27" s="28">
        <f>SUMIFS('Begr wijz Collge'!Q:Q,'Begr wijz Collge'!$D:$D,'Totaal Raad'!$C27,'Begr wijz Collge'!$K:$K,'Totaal Raad'!$B27,'Begr wijz Collge'!$C:$C,'Totaal Raad'!$D27)</f>
        <v>0</v>
      </c>
      <c r="AC27" s="28" t="str">
        <f t="shared" si="49"/>
        <v/>
      </c>
    </row>
    <row r="28" spans="1:29" x14ac:dyDescent="0.2">
      <c r="A28" s="18" t="s">
        <v>8</v>
      </c>
      <c r="B28" s="18" t="s">
        <v>9</v>
      </c>
      <c r="C28" s="18" t="s">
        <v>97</v>
      </c>
      <c r="D28" s="18" t="s">
        <v>434</v>
      </c>
      <c r="F28" s="18" t="s">
        <v>138</v>
      </c>
      <c r="J28" s="28">
        <f>SUMIFS('Begr wijz Collge'!M:M,'Begr wijz Collge'!$D:$D,'Totaal Raad'!$C28,'Begr wijz Collge'!$K:$K,'Totaal Raad'!$A28,'Begr wijz Collge'!$C:$C,'Totaal Raad'!$D28)</f>
        <v>0</v>
      </c>
      <c r="K28" s="28" t="str">
        <f t="shared" si="40"/>
        <v/>
      </c>
      <c r="L28" s="28">
        <f>SUMIFS('Begr wijz Collge'!M:M,'Begr wijz Collge'!$D:$D,'Totaal Raad'!$C28,'Begr wijz Collge'!$K:$K,'Totaal Raad'!$B28,'Begr wijz Collge'!$C:$C,'Totaal Raad'!$D28)</f>
        <v>0</v>
      </c>
      <c r="M28" s="28" t="str">
        <f t="shared" si="41"/>
        <v/>
      </c>
      <c r="N28" s="28">
        <f>SUMIFS('Begr wijz Collge'!N:N,'Begr wijz Collge'!$D:$D,'Totaal Raad'!$C28,'Begr wijz Collge'!$K:$K,'Totaal Raad'!$A28,'Begr wijz Collge'!$C:$C,'Totaal Raad'!$D28)</f>
        <v>0</v>
      </c>
      <c r="O28" s="28" t="str">
        <f t="shared" si="42"/>
        <v/>
      </c>
      <c r="P28" s="28">
        <f>SUMIFS('Begr wijz Collge'!N:N,'Begr wijz Collge'!$D:$D,'Totaal Raad'!$C28,'Begr wijz Collge'!$K:$K,'Totaal Raad'!$B28,'Begr wijz Collge'!$C:$C,'Totaal Raad'!$D28)</f>
        <v>0</v>
      </c>
      <c r="Q28" s="28" t="str">
        <f t="shared" si="43"/>
        <v/>
      </c>
      <c r="R28" s="28">
        <f>SUMIFS('Begr wijz Collge'!O:O,'Begr wijz Collge'!$D:$D,'Totaal Raad'!$C28,'Begr wijz Collge'!$K:$K,'Totaal Raad'!$A28,'Begr wijz Collge'!$C:$C,'Totaal Raad'!$D28)</f>
        <v>0</v>
      </c>
      <c r="S28" s="28" t="str">
        <f t="shared" si="44"/>
        <v/>
      </c>
      <c r="T28" s="28">
        <f>SUMIFS('Begr wijz Collge'!O:O,'Begr wijz Collge'!$D:$D,'Totaal Raad'!$C28,'Begr wijz Collge'!$K:$K,'Totaal Raad'!$B28,'Begr wijz Collge'!$C:$C,'Totaal Raad'!$D28)</f>
        <v>0</v>
      </c>
      <c r="U28" s="28" t="str">
        <f t="shared" si="45"/>
        <v/>
      </c>
      <c r="V28" s="28">
        <f>SUMIFS('Begr wijz Collge'!P:P,'Begr wijz Collge'!$D:$D,'Totaal Raad'!$C28,'Begr wijz Collge'!$K:$K,'Totaal Raad'!$A28,'Begr wijz Collge'!$C:$C,'Totaal Raad'!$D28)</f>
        <v>0</v>
      </c>
      <c r="W28" s="28" t="str">
        <f t="shared" si="46"/>
        <v/>
      </c>
      <c r="X28" s="28">
        <f>SUMIFS('Begr wijz Collge'!P:P,'Begr wijz Collge'!$D:$D,'Totaal Raad'!$C28,'Begr wijz Collge'!$K:$K,'Totaal Raad'!$B28,'Begr wijz Collge'!$C:$C,'Totaal Raad'!$D28)</f>
        <v>0</v>
      </c>
      <c r="Y28" s="28" t="str">
        <f t="shared" si="47"/>
        <v/>
      </c>
      <c r="Z28" s="28">
        <f>SUMIFS('Begr wijz Collge'!Q:Q,'Begr wijz Collge'!$D:$D,'Totaal Raad'!$C28,'Begr wijz Collge'!$K:$K,'Totaal Raad'!$A28,'Begr wijz Collge'!$C:$C,'Totaal Raad'!$D28)</f>
        <v>0</v>
      </c>
      <c r="AA28" s="28" t="str">
        <f t="shared" si="48"/>
        <v/>
      </c>
      <c r="AB28" s="28">
        <f>SUMIFS('Begr wijz Collge'!Q:Q,'Begr wijz Collge'!$D:$D,'Totaal Raad'!$C28,'Begr wijz Collge'!$K:$K,'Totaal Raad'!$B28,'Begr wijz Collge'!$C:$C,'Totaal Raad'!$D28)</f>
        <v>0</v>
      </c>
      <c r="AC28" s="28" t="str">
        <f t="shared" si="49"/>
        <v/>
      </c>
    </row>
    <row r="29" spans="1:29" x14ac:dyDescent="0.2">
      <c r="A29" s="18" t="s">
        <v>8</v>
      </c>
      <c r="B29" s="18" t="s">
        <v>9</v>
      </c>
      <c r="C29" s="18" t="s">
        <v>97</v>
      </c>
      <c r="D29" s="18" t="s">
        <v>435</v>
      </c>
      <c r="F29" s="18" t="s">
        <v>142</v>
      </c>
      <c r="J29" s="28">
        <f>SUMIFS('Begr wijz Collge'!M:M,'Begr wijz Collge'!$D:$D,'Totaal Raad'!$C29,'Begr wijz Collge'!$K:$K,'Totaal Raad'!$A29,'Begr wijz Collge'!$C:$C,'Totaal Raad'!$D29)</f>
        <v>0</v>
      </c>
      <c r="K29" s="28" t="str">
        <f t="shared" si="40"/>
        <v/>
      </c>
      <c r="L29" s="28">
        <f>SUMIFS('Begr wijz Collge'!M:M,'Begr wijz Collge'!$D:$D,'Totaal Raad'!$C29,'Begr wijz Collge'!$K:$K,'Totaal Raad'!$B29,'Begr wijz Collge'!$C:$C,'Totaal Raad'!$D29)</f>
        <v>0</v>
      </c>
      <c r="M29" s="28" t="str">
        <f t="shared" si="41"/>
        <v/>
      </c>
      <c r="N29" s="28">
        <f>SUMIFS('Begr wijz Collge'!N:N,'Begr wijz Collge'!$D:$D,'Totaal Raad'!$C29,'Begr wijz Collge'!$K:$K,'Totaal Raad'!$A29,'Begr wijz Collge'!$C:$C,'Totaal Raad'!$D29)</f>
        <v>0</v>
      </c>
      <c r="O29" s="28" t="str">
        <f t="shared" si="42"/>
        <v/>
      </c>
      <c r="P29" s="28">
        <f>SUMIFS('Begr wijz Collge'!N:N,'Begr wijz Collge'!$D:$D,'Totaal Raad'!$C29,'Begr wijz Collge'!$K:$K,'Totaal Raad'!$B29,'Begr wijz Collge'!$C:$C,'Totaal Raad'!$D29)</f>
        <v>0</v>
      </c>
      <c r="Q29" s="28" t="str">
        <f t="shared" si="43"/>
        <v/>
      </c>
      <c r="R29" s="28">
        <f>SUMIFS('Begr wijz Collge'!O:O,'Begr wijz Collge'!$D:$D,'Totaal Raad'!$C29,'Begr wijz Collge'!$K:$K,'Totaal Raad'!$A29,'Begr wijz Collge'!$C:$C,'Totaal Raad'!$D29)</f>
        <v>0</v>
      </c>
      <c r="S29" s="28" t="str">
        <f t="shared" si="44"/>
        <v/>
      </c>
      <c r="T29" s="28">
        <f>SUMIFS('Begr wijz Collge'!O:O,'Begr wijz Collge'!$D:$D,'Totaal Raad'!$C29,'Begr wijz Collge'!$K:$K,'Totaal Raad'!$B29,'Begr wijz Collge'!$C:$C,'Totaal Raad'!$D29)</f>
        <v>0</v>
      </c>
      <c r="U29" s="28" t="str">
        <f t="shared" si="45"/>
        <v/>
      </c>
      <c r="V29" s="28">
        <f>SUMIFS('Begr wijz Collge'!P:P,'Begr wijz Collge'!$D:$D,'Totaal Raad'!$C29,'Begr wijz Collge'!$K:$K,'Totaal Raad'!$A29,'Begr wijz Collge'!$C:$C,'Totaal Raad'!$D29)</f>
        <v>0</v>
      </c>
      <c r="W29" s="28" t="str">
        <f t="shared" si="46"/>
        <v/>
      </c>
      <c r="X29" s="28">
        <f>SUMIFS('Begr wijz Collge'!P:P,'Begr wijz Collge'!$D:$D,'Totaal Raad'!$C29,'Begr wijz Collge'!$K:$K,'Totaal Raad'!$B29,'Begr wijz Collge'!$C:$C,'Totaal Raad'!$D29)</f>
        <v>0</v>
      </c>
      <c r="Y29" s="28" t="str">
        <f t="shared" si="47"/>
        <v/>
      </c>
      <c r="Z29" s="28">
        <f>SUMIFS('Begr wijz Collge'!Q:Q,'Begr wijz Collge'!$D:$D,'Totaal Raad'!$C29,'Begr wijz Collge'!$K:$K,'Totaal Raad'!$A29,'Begr wijz Collge'!$C:$C,'Totaal Raad'!$D29)</f>
        <v>0</v>
      </c>
      <c r="AA29" s="28" t="str">
        <f t="shared" si="48"/>
        <v/>
      </c>
      <c r="AB29" s="28">
        <f>SUMIFS('Begr wijz Collge'!Q:Q,'Begr wijz Collge'!$D:$D,'Totaal Raad'!$C29,'Begr wijz Collge'!$K:$K,'Totaal Raad'!$B29,'Begr wijz Collge'!$C:$C,'Totaal Raad'!$D29)</f>
        <v>0</v>
      </c>
      <c r="AC29" s="28" t="str">
        <f t="shared" si="49"/>
        <v/>
      </c>
    </row>
    <row r="30" spans="1:29" x14ac:dyDescent="0.2">
      <c r="A30" s="18" t="s">
        <v>8</v>
      </c>
      <c r="B30" s="18" t="s">
        <v>9</v>
      </c>
      <c r="C30" s="18" t="s">
        <v>97</v>
      </c>
      <c r="D30" s="18" t="s">
        <v>370</v>
      </c>
      <c r="E30" s="5" t="s">
        <v>135</v>
      </c>
      <c r="F30" s="5" t="s">
        <v>139</v>
      </c>
      <c r="J30" s="28">
        <f>SUMIFS('Begr wijz Collge'!M:M,'Begr wijz Collge'!$D:$D,'Totaal Raad'!$C30,'Begr wijz Collge'!$K:$K,'Totaal Raad'!$A30,'Begr wijz Collge'!$C:$C,'Totaal Raad'!$D30)</f>
        <v>0</v>
      </c>
      <c r="K30" s="28" t="str">
        <f t="shared" si="40"/>
        <v/>
      </c>
      <c r="L30" s="28">
        <f>SUMIFS('Begr wijz Collge'!M:M,'Begr wijz Collge'!$D:$D,'Totaal Raad'!$C30,'Begr wijz Collge'!$K:$K,'Totaal Raad'!$B30,'Begr wijz Collge'!$C:$C,'Totaal Raad'!$D30)</f>
        <v>0</v>
      </c>
      <c r="M30" s="28" t="str">
        <f t="shared" si="41"/>
        <v/>
      </c>
      <c r="N30" s="28">
        <f>SUMIFS('Begr wijz Collge'!N:N,'Begr wijz Collge'!$D:$D,'Totaal Raad'!$C30,'Begr wijz Collge'!$K:$K,'Totaal Raad'!$A30,'Begr wijz Collge'!$C:$C,'Totaal Raad'!$D30)</f>
        <v>0</v>
      </c>
      <c r="O30" s="28" t="str">
        <f t="shared" si="42"/>
        <v/>
      </c>
      <c r="P30" s="28">
        <f>SUMIFS('Begr wijz Collge'!N:N,'Begr wijz Collge'!$D:$D,'Totaal Raad'!$C30,'Begr wijz Collge'!$K:$K,'Totaal Raad'!$B30,'Begr wijz Collge'!$C:$C,'Totaal Raad'!$D30)</f>
        <v>0</v>
      </c>
      <c r="Q30" s="28" t="str">
        <f t="shared" si="43"/>
        <v/>
      </c>
      <c r="R30" s="28">
        <f>SUMIFS('Begr wijz Collge'!O:O,'Begr wijz Collge'!$D:$D,'Totaal Raad'!$C30,'Begr wijz Collge'!$K:$K,'Totaal Raad'!$A30,'Begr wijz Collge'!$C:$C,'Totaal Raad'!$D30)</f>
        <v>0</v>
      </c>
      <c r="S30" s="28" t="str">
        <f t="shared" si="44"/>
        <v/>
      </c>
      <c r="T30" s="28">
        <f>SUMIFS('Begr wijz Collge'!O:O,'Begr wijz Collge'!$D:$D,'Totaal Raad'!$C30,'Begr wijz Collge'!$K:$K,'Totaal Raad'!$B30,'Begr wijz Collge'!$C:$C,'Totaal Raad'!$D30)</f>
        <v>0</v>
      </c>
      <c r="U30" s="28" t="str">
        <f t="shared" si="45"/>
        <v/>
      </c>
      <c r="V30" s="28">
        <f>SUMIFS('Begr wijz Collge'!P:P,'Begr wijz Collge'!$D:$D,'Totaal Raad'!$C30,'Begr wijz Collge'!$K:$K,'Totaal Raad'!$A30,'Begr wijz Collge'!$C:$C,'Totaal Raad'!$D30)</f>
        <v>0</v>
      </c>
      <c r="W30" s="28" t="str">
        <f t="shared" si="46"/>
        <v/>
      </c>
      <c r="X30" s="28">
        <f>SUMIFS('Begr wijz Collge'!P:P,'Begr wijz Collge'!$D:$D,'Totaal Raad'!$C30,'Begr wijz Collge'!$K:$K,'Totaal Raad'!$B30,'Begr wijz Collge'!$C:$C,'Totaal Raad'!$D30)</f>
        <v>0</v>
      </c>
      <c r="Y30" s="28" t="str">
        <f t="shared" si="47"/>
        <v/>
      </c>
      <c r="Z30" s="28">
        <f>SUMIFS('Begr wijz Collge'!Q:Q,'Begr wijz Collge'!$D:$D,'Totaal Raad'!$C30,'Begr wijz Collge'!$K:$K,'Totaal Raad'!$A30,'Begr wijz Collge'!$C:$C,'Totaal Raad'!$D30)</f>
        <v>0</v>
      </c>
      <c r="AA30" s="28" t="str">
        <f t="shared" si="48"/>
        <v/>
      </c>
      <c r="AB30" s="28">
        <f>SUMIFS('Begr wijz Collge'!Q:Q,'Begr wijz Collge'!$D:$D,'Totaal Raad'!$C30,'Begr wijz Collge'!$K:$K,'Totaal Raad'!$B30,'Begr wijz Collge'!$C:$C,'Totaal Raad'!$D30)</f>
        <v>0</v>
      </c>
      <c r="AC30" s="28" t="str">
        <f t="shared" si="49"/>
        <v/>
      </c>
    </row>
    <row r="31" spans="1:29" x14ac:dyDescent="0.2">
      <c r="A31" s="18" t="s">
        <v>8</v>
      </c>
      <c r="B31" s="18" t="s">
        <v>9</v>
      </c>
      <c r="C31" s="18" t="s">
        <v>97</v>
      </c>
      <c r="D31" s="18" t="s">
        <v>371</v>
      </c>
      <c r="F31" s="5" t="s">
        <v>140</v>
      </c>
      <c r="J31" s="28">
        <f>SUMIFS('Begr wijz Collge'!M:M,'Begr wijz Collge'!$D:$D,'Totaal Raad'!$C31,'Begr wijz Collge'!$K:$K,'Totaal Raad'!$A31,'Begr wijz Collge'!$C:$C,'Totaal Raad'!$D31)</f>
        <v>0</v>
      </c>
      <c r="K31" s="28" t="str">
        <f t="shared" si="40"/>
        <v/>
      </c>
      <c r="L31" s="28">
        <f>SUMIFS('Begr wijz Collge'!M:M,'Begr wijz Collge'!$D:$D,'Totaal Raad'!$C31,'Begr wijz Collge'!$K:$K,'Totaal Raad'!$B31,'Begr wijz Collge'!$C:$C,'Totaal Raad'!$D31)</f>
        <v>0</v>
      </c>
      <c r="M31" s="28" t="str">
        <f t="shared" si="41"/>
        <v/>
      </c>
      <c r="N31" s="28">
        <f>SUMIFS('Begr wijz Collge'!N:N,'Begr wijz Collge'!$D:$D,'Totaal Raad'!$C31,'Begr wijz Collge'!$K:$K,'Totaal Raad'!$A31,'Begr wijz Collge'!$C:$C,'Totaal Raad'!$D31)</f>
        <v>0</v>
      </c>
      <c r="O31" s="28" t="str">
        <f t="shared" si="42"/>
        <v/>
      </c>
      <c r="P31" s="28">
        <f>SUMIFS('Begr wijz Collge'!N:N,'Begr wijz Collge'!$D:$D,'Totaal Raad'!$C31,'Begr wijz Collge'!$K:$K,'Totaal Raad'!$B31,'Begr wijz Collge'!$C:$C,'Totaal Raad'!$D31)</f>
        <v>0</v>
      </c>
      <c r="Q31" s="28" t="str">
        <f t="shared" si="43"/>
        <v/>
      </c>
      <c r="R31" s="28">
        <f>SUMIFS('Begr wijz Collge'!O:O,'Begr wijz Collge'!$D:$D,'Totaal Raad'!$C31,'Begr wijz Collge'!$K:$K,'Totaal Raad'!$A31,'Begr wijz Collge'!$C:$C,'Totaal Raad'!$D31)</f>
        <v>0</v>
      </c>
      <c r="S31" s="28" t="str">
        <f t="shared" si="44"/>
        <v/>
      </c>
      <c r="T31" s="28">
        <f>SUMIFS('Begr wijz Collge'!O:O,'Begr wijz Collge'!$D:$D,'Totaal Raad'!$C31,'Begr wijz Collge'!$K:$K,'Totaal Raad'!$B31,'Begr wijz Collge'!$C:$C,'Totaal Raad'!$D31)</f>
        <v>0</v>
      </c>
      <c r="U31" s="28" t="str">
        <f t="shared" si="45"/>
        <v/>
      </c>
      <c r="V31" s="28">
        <f>SUMIFS('Begr wijz Collge'!P:P,'Begr wijz Collge'!$D:$D,'Totaal Raad'!$C31,'Begr wijz Collge'!$K:$K,'Totaal Raad'!$A31,'Begr wijz Collge'!$C:$C,'Totaal Raad'!$D31)</f>
        <v>0</v>
      </c>
      <c r="W31" s="28" t="str">
        <f t="shared" si="46"/>
        <v/>
      </c>
      <c r="X31" s="28">
        <f>SUMIFS('Begr wijz Collge'!P:P,'Begr wijz Collge'!$D:$D,'Totaal Raad'!$C31,'Begr wijz Collge'!$K:$K,'Totaal Raad'!$B31,'Begr wijz Collge'!$C:$C,'Totaal Raad'!$D31)</f>
        <v>0</v>
      </c>
      <c r="Y31" s="28" t="str">
        <f t="shared" si="47"/>
        <v/>
      </c>
      <c r="Z31" s="28">
        <f>SUMIFS('Begr wijz Collge'!Q:Q,'Begr wijz Collge'!$D:$D,'Totaal Raad'!$C31,'Begr wijz Collge'!$K:$K,'Totaal Raad'!$A31,'Begr wijz Collge'!$C:$C,'Totaal Raad'!$D31)</f>
        <v>0</v>
      </c>
      <c r="AA31" s="28" t="str">
        <f t="shared" si="48"/>
        <v/>
      </c>
      <c r="AB31" s="28">
        <f>SUMIFS('Begr wijz Collge'!Q:Q,'Begr wijz Collge'!$D:$D,'Totaal Raad'!$C31,'Begr wijz Collge'!$K:$K,'Totaal Raad'!$B31,'Begr wijz Collge'!$C:$C,'Totaal Raad'!$D31)</f>
        <v>0</v>
      </c>
      <c r="AC31" s="28" t="str">
        <f t="shared" si="49"/>
        <v/>
      </c>
    </row>
    <row r="32" spans="1:29" x14ac:dyDescent="0.2">
      <c r="A32" s="18" t="s">
        <v>8</v>
      </c>
      <c r="B32" s="18" t="s">
        <v>9</v>
      </c>
      <c r="C32" s="18" t="s">
        <v>97</v>
      </c>
      <c r="D32" s="18" t="s">
        <v>372</v>
      </c>
      <c r="F32" s="18" t="s">
        <v>141</v>
      </c>
      <c r="J32" s="28">
        <f>SUMIFS('Begr wijz Collge'!M:M,'Begr wijz Collge'!$D:$D,'Totaal Raad'!$C32,'Begr wijz Collge'!$K:$K,'Totaal Raad'!$A32,'Begr wijz Collge'!$C:$C,'Totaal Raad'!$D32)</f>
        <v>0</v>
      </c>
      <c r="K32" s="28" t="str">
        <f t="shared" si="40"/>
        <v/>
      </c>
      <c r="L32" s="28">
        <f>SUMIFS('Begr wijz Collge'!M:M,'Begr wijz Collge'!$D:$D,'Totaal Raad'!$C32,'Begr wijz Collge'!$K:$K,'Totaal Raad'!$B32,'Begr wijz Collge'!$C:$C,'Totaal Raad'!$D32)</f>
        <v>0</v>
      </c>
      <c r="M32" s="28" t="str">
        <f t="shared" si="41"/>
        <v/>
      </c>
      <c r="N32" s="28">
        <f>SUMIFS('Begr wijz Collge'!N:N,'Begr wijz Collge'!$D:$D,'Totaal Raad'!$C32,'Begr wijz Collge'!$K:$K,'Totaal Raad'!$A32,'Begr wijz Collge'!$C:$C,'Totaal Raad'!$D32)</f>
        <v>0</v>
      </c>
      <c r="O32" s="28" t="str">
        <f t="shared" si="42"/>
        <v/>
      </c>
      <c r="P32" s="28">
        <f>SUMIFS('Begr wijz Collge'!N:N,'Begr wijz Collge'!$D:$D,'Totaal Raad'!$C32,'Begr wijz Collge'!$K:$K,'Totaal Raad'!$B32,'Begr wijz Collge'!$C:$C,'Totaal Raad'!$D32)</f>
        <v>0</v>
      </c>
      <c r="Q32" s="28" t="str">
        <f t="shared" si="43"/>
        <v/>
      </c>
      <c r="R32" s="28">
        <f>SUMIFS('Begr wijz Collge'!O:O,'Begr wijz Collge'!$D:$D,'Totaal Raad'!$C32,'Begr wijz Collge'!$K:$K,'Totaal Raad'!$A32,'Begr wijz Collge'!$C:$C,'Totaal Raad'!$D32)</f>
        <v>0</v>
      </c>
      <c r="S32" s="28" t="str">
        <f t="shared" si="44"/>
        <v/>
      </c>
      <c r="T32" s="28">
        <f>SUMIFS('Begr wijz Collge'!O:O,'Begr wijz Collge'!$D:$D,'Totaal Raad'!$C32,'Begr wijz Collge'!$K:$K,'Totaal Raad'!$B32,'Begr wijz Collge'!$C:$C,'Totaal Raad'!$D32)</f>
        <v>0</v>
      </c>
      <c r="U32" s="28" t="str">
        <f t="shared" si="45"/>
        <v/>
      </c>
      <c r="V32" s="28">
        <f>SUMIFS('Begr wijz Collge'!P:P,'Begr wijz Collge'!$D:$D,'Totaal Raad'!$C32,'Begr wijz Collge'!$K:$K,'Totaal Raad'!$A32,'Begr wijz Collge'!$C:$C,'Totaal Raad'!$D32)</f>
        <v>0</v>
      </c>
      <c r="W32" s="28" t="str">
        <f t="shared" si="46"/>
        <v/>
      </c>
      <c r="X32" s="28">
        <f>SUMIFS('Begr wijz Collge'!P:P,'Begr wijz Collge'!$D:$D,'Totaal Raad'!$C32,'Begr wijz Collge'!$K:$K,'Totaal Raad'!$B32,'Begr wijz Collge'!$C:$C,'Totaal Raad'!$D32)</f>
        <v>0</v>
      </c>
      <c r="Y32" s="28" t="str">
        <f t="shared" si="47"/>
        <v/>
      </c>
      <c r="Z32" s="28">
        <f>SUMIFS('Begr wijz Collge'!Q:Q,'Begr wijz Collge'!$D:$D,'Totaal Raad'!$C32,'Begr wijz Collge'!$K:$K,'Totaal Raad'!$A32,'Begr wijz Collge'!$C:$C,'Totaal Raad'!$D32)</f>
        <v>0</v>
      </c>
      <c r="AA32" s="28" t="str">
        <f t="shared" si="48"/>
        <v/>
      </c>
      <c r="AB32" s="28">
        <f>SUMIFS('Begr wijz Collge'!Q:Q,'Begr wijz Collge'!$D:$D,'Totaal Raad'!$C32,'Begr wijz Collge'!$K:$K,'Totaal Raad'!$B32,'Begr wijz Collge'!$C:$C,'Totaal Raad'!$D32)</f>
        <v>0</v>
      </c>
      <c r="AC32" s="28" t="str">
        <f t="shared" si="49"/>
        <v/>
      </c>
    </row>
    <row r="33" spans="1:29" x14ac:dyDescent="0.2">
      <c r="A33" s="18" t="s">
        <v>8</v>
      </c>
      <c r="B33" s="18" t="s">
        <v>9</v>
      </c>
      <c r="C33" s="18" t="s">
        <v>97</v>
      </c>
      <c r="D33" s="18" t="s">
        <v>373</v>
      </c>
      <c r="E33" s="5" t="s">
        <v>103</v>
      </c>
      <c r="F33" s="5" t="s">
        <v>143</v>
      </c>
      <c r="J33" s="28">
        <f>SUMIFS('Begr wijz Collge'!M:M,'Begr wijz Collge'!$D:$D,'Totaal Raad'!$C33,'Begr wijz Collge'!$K:$K,'Totaal Raad'!$A33,'Begr wijz Collge'!$C:$C,'Totaal Raad'!$D33)</f>
        <v>0</v>
      </c>
      <c r="K33" s="28" t="str">
        <f t="shared" si="40"/>
        <v/>
      </c>
      <c r="L33" s="28">
        <f>SUMIFS('Begr wijz Collge'!M:M,'Begr wijz Collge'!$D:$D,'Totaal Raad'!$C33,'Begr wijz Collge'!$K:$K,'Totaal Raad'!$B33,'Begr wijz Collge'!$C:$C,'Totaal Raad'!$D33)</f>
        <v>0</v>
      </c>
      <c r="M33" s="28" t="str">
        <f t="shared" si="41"/>
        <v/>
      </c>
      <c r="N33" s="28">
        <f>SUMIFS('Begr wijz Collge'!N:N,'Begr wijz Collge'!$D:$D,'Totaal Raad'!$C33,'Begr wijz Collge'!$K:$K,'Totaal Raad'!$A33,'Begr wijz Collge'!$C:$C,'Totaal Raad'!$D33)</f>
        <v>0</v>
      </c>
      <c r="O33" s="28" t="str">
        <f t="shared" si="42"/>
        <v/>
      </c>
      <c r="P33" s="28">
        <f>SUMIFS('Begr wijz Collge'!N:N,'Begr wijz Collge'!$D:$D,'Totaal Raad'!$C33,'Begr wijz Collge'!$K:$K,'Totaal Raad'!$B33,'Begr wijz Collge'!$C:$C,'Totaal Raad'!$D33)</f>
        <v>0</v>
      </c>
      <c r="Q33" s="28" t="str">
        <f t="shared" si="43"/>
        <v/>
      </c>
      <c r="R33" s="28">
        <f>SUMIFS('Begr wijz Collge'!O:O,'Begr wijz Collge'!$D:$D,'Totaal Raad'!$C33,'Begr wijz Collge'!$K:$K,'Totaal Raad'!$A33,'Begr wijz Collge'!$C:$C,'Totaal Raad'!$D33)</f>
        <v>0</v>
      </c>
      <c r="S33" s="28" t="str">
        <f t="shared" si="44"/>
        <v/>
      </c>
      <c r="T33" s="28">
        <f>SUMIFS('Begr wijz Collge'!O:O,'Begr wijz Collge'!$D:$D,'Totaal Raad'!$C33,'Begr wijz Collge'!$K:$K,'Totaal Raad'!$B33,'Begr wijz Collge'!$C:$C,'Totaal Raad'!$D33)</f>
        <v>0</v>
      </c>
      <c r="U33" s="28" t="str">
        <f t="shared" si="45"/>
        <v/>
      </c>
      <c r="V33" s="28">
        <f>SUMIFS('Begr wijz Collge'!P:P,'Begr wijz Collge'!$D:$D,'Totaal Raad'!$C33,'Begr wijz Collge'!$K:$K,'Totaal Raad'!$A33,'Begr wijz Collge'!$C:$C,'Totaal Raad'!$D33)</f>
        <v>0</v>
      </c>
      <c r="W33" s="28" t="str">
        <f t="shared" si="46"/>
        <v/>
      </c>
      <c r="X33" s="28">
        <f>SUMIFS('Begr wijz Collge'!P:P,'Begr wijz Collge'!$D:$D,'Totaal Raad'!$C33,'Begr wijz Collge'!$K:$K,'Totaal Raad'!$B33,'Begr wijz Collge'!$C:$C,'Totaal Raad'!$D33)</f>
        <v>0</v>
      </c>
      <c r="Y33" s="28" t="str">
        <f t="shared" si="47"/>
        <v/>
      </c>
      <c r="Z33" s="28">
        <f>SUMIFS('Begr wijz Collge'!Q:Q,'Begr wijz Collge'!$D:$D,'Totaal Raad'!$C33,'Begr wijz Collge'!$K:$K,'Totaal Raad'!$A33,'Begr wijz Collge'!$C:$C,'Totaal Raad'!$D33)</f>
        <v>0</v>
      </c>
      <c r="AA33" s="28" t="str">
        <f t="shared" si="48"/>
        <v/>
      </c>
      <c r="AB33" s="28">
        <f>SUMIFS('Begr wijz Collge'!Q:Q,'Begr wijz Collge'!$D:$D,'Totaal Raad'!$C33,'Begr wijz Collge'!$K:$K,'Totaal Raad'!$B33,'Begr wijz Collge'!$C:$C,'Totaal Raad'!$D33)</f>
        <v>0</v>
      </c>
      <c r="AC33" s="28" t="str">
        <f t="shared" si="49"/>
        <v/>
      </c>
    </row>
    <row r="34" spans="1:29" x14ac:dyDescent="0.2">
      <c r="A34" s="18" t="s">
        <v>8</v>
      </c>
      <c r="B34" s="18" t="s">
        <v>9</v>
      </c>
      <c r="C34" s="18" t="s">
        <v>97</v>
      </c>
      <c r="D34" s="18" t="s">
        <v>374</v>
      </c>
      <c r="F34" s="5" t="s">
        <v>144</v>
      </c>
      <c r="J34" s="28">
        <f>SUMIFS('Begr wijz Collge'!M:M,'Begr wijz Collge'!$D:$D,'Totaal Raad'!$C34,'Begr wijz Collge'!$K:$K,'Totaal Raad'!$A34,'Begr wijz Collge'!$C:$C,'Totaal Raad'!$D34)</f>
        <v>0</v>
      </c>
      <c r="K34" s="28" t="str">
        <f t="shared" si="40"/>
        <v/>
      </c>
      <c r="L34" s="28">
        <f>SUMIFS('Begr wijz Collge'!M:M,'Begr wijz Collge'!$D:$D,'Totaal Raad'!$C34,'Begr wijz Collge'!$K:$K,'Totaal Raad'!$B34,'Begr wijz Collge'!$C:$C,'Totaal Raad'!$D34)</f>
        <v>0</v>
      </c>
      <c r="M34" s="28" t="str">
        <f t="shared" si="41"/>
        <v/>
      </c>
      <c r="N34" s="28">
        <f>SUMIFS('Begr wijz Collge'!N:N,'Begr wijz Collge'!$D:$D,'Totaal Raad'!$C34,'Begr wijz Collge'!$K:$K,'Totaal Raad'!$A34,'Begr wijz Collge'!$C:$C,'Totaal Raad'!$D34)</f>
        <v>0</v>
      </c>
      <c r="O34" s="28" t="str">
        <f t="shared" si="42"/>
        <v/>
      </c>
      <c r="P34" s="28">
        <f>SUMIFS('Begr wijz Collge'!N:N,'Begr wijz Collge'!$D:$D,'Totaal Raad'!$C34,'Begr wijz Collge'!$K:$K,'Totaal Raad'!$B34,'Begr wijz Collge'!$C:$C,'Totaal Raad'!$D34)</f>
        <v>0</v>
      </c>
      <c r="Q34" s="28" t="str">
        <f t="shared" si="43"/>
        <v/>
      </c>
      <c r="R34" s="28">
        <f>SUMIFS('Begr wijz Collge'!O:O,'Begr wijz Collge'!$D:$D,'Totaal Raad'!$C34,'Begr wijz Collge'!$K:$K,'Totaal Raad'!$A34,'Begr wijz Collge'!$C:$C,'Totaal Raad'!$D34)</f>
        <v>0</v>
      </c>
      <c r="S34" s="28" t="str">
        <f t="shared" si="44"/>
        <v/>
      </c>
      <c r="T34" s="28">
        <f>SUMIFS('Begr wijz Collge'!O:O,'Begr wijz Collge'!$D:$D,'Totaal Raad'!$C34,'Begr wijz Collge'!$K:$K,'Totaal Raad'!$B34,'Begr wijz Collge'!$C:$C,'Totaal Raad'!$D34)</f>
        <v>0</v>
      </c>
      <c r="U34" s="28" t="str">
        <f t="shared" si="45"/>
        <v/>
      </c>
      <c r="V34" s="28">
        <f>SUMIFS('Begr wijz Collge'!P:P,'Begr wijz Collge'!$D:$D,'Totaal Raad'!$C34,'Begr wijz Collge'!$K:$K,'Totaal Raad'!$A34,'Begr wijz Collge'!$C:$C,'Totaal Raad'!$D34)</f>
        <v>0</v>
      </c>
      <c r="W34" s="28" t="str">
        <f t="shared" si="46"/>
        <v/>
      </c>
      <c r="X34" s="28">
        <f>SUMIFS('Begr wijz Collge'!P:P,'Begr wijz Collge'!$D:$D,'Totaal Raad'!$C34,'Begr wijz Collge'!$K:$K,'Totaal Raad'!$B34,'Begr wijz Collge'!$C:$C,'Totaal Raad'!$D34)</f>
        <v>0</v>
      </c>
      <c r="Y34" s="28" t="str">
        <f t="shared" si="47"/>
        <v/>
      </c>
      <c r="Z34" s="28">
        <f>SUMIFS('Begr wijz Collge'!Q:Q,'Begr wijz Collge'!$D:$D,'Totaal Raad'!$C34,'Begr wijz Collge'!$K:$K,'Totaal Raad'!$A34,'Begr wijz Collge'!$C:$C,'Totaal Raad'!$D34)</f>
        <v>0</v>
      </c>
      <c r="AA34" s="28" t="str">
        <f t="shared" si="48"/>
        <v/>
      </c>
      <c r="AB34" s="28">
        <f>SUMIFS('Begr wijz Collge'!Q:Q,'Begr wijz Collge'!$D:$D,'Totaal Raad'!$C34,'Begr wijz Collge'!$K:$K,'Totaal Raad'!$B34,'Begr wijz Collge'!$C:$C,'Totaal Raad'!$D34)</f>
        <v>0</v>
      </c>
      <c r="AC34" s="28" t="str">
        <f t="shared" si="49"/>
        <v/>
      </c>
    </row>
    <row r="35" spans="1:29" x14ac:dyDescent="0.2">
      <c r="A35" s="18" t="s">
        <v>8</v>
      </c>
      <c r="B35" s="18" t="s">
        <v>9</v>
      </c>
      <c r="C35" s="18" t="s">
        <v>97</v>
      </c>
      <c r="D35" s="18" t="s">
        <v>375</v>
      </c>
      <c r="F35" s="5" t="s">
        <v>102</v>
      </c>
      <c r="J35" s="28">
        <f>SUMIFS('Begr wijz Collge'!M:M,'Begr wijz Collge'!$D:$D,'Totaal Raad'!$C35,'Begr wijz Collge'!$K:$K,'Totaal Raad'!$A35,'Begr wijz Collge'!$C:$C,'Totaal Raad'!$D35)</f>
        <v>0</v>
      </c>
      <c r="K35" s="28" t="str">
        <f t="shared" si="40"/>
        <v/>
      </c>
      <c r="L35" s="28">
        <f>SUMIFS('Begr wijz Collge'!M:M,'Begr wijz Collge'!$D:$D,'Totaal Raad'!$C35,'Begr wijz Collge'!$K:$K,'Totaal Raad'!$B35,'Begr wijz Collge'!$C:$C,'Totaal Raad'!$D35)</f>
        <v>0</v>
      </c>
      <c r="M35" s="28" t="str">
        <f t="shared" si="41"/>
        <v/>
      </c>
      <c r="N35" s="28">
        <f>SUMIFS('Begr wijz Collge'!N:N,'Begr wijz Collge'!$D:$D,'Totaal Raad'!$C35,'Begr wijz Collge'!$K:$K,'Totaal Raad'!$A35,'Begr wijz Collge'!$C:$C,'Totaal Raad'!$D35)</f>
        <v>0</v>
      </c>
      <c r="O35" s="28" t="str">
        <f t="shared" si="42"/>
        <v/>
      </c>
      <c r="P35" s="28">
        <f>SUMIFS('Begr wijz Collge'!N:N,'Begr wijz Collge'!$D:$D,'Totaal Raad'!$C35,'Begr wijz Collge'!$K:$K,'Totaal Raad'!$B35,'Begr wijz Collge'!$C:$C,'Totaal Raad'!$D35)</f>
        <v>0</v>
      </c>
      <c r="Q35" s="28" t="str">
        <f t="shared" si="43"/>
        <v/>
      </c>
      <c r="R35" s="28">
        <f>SUMIFS('Begr wijz Collge'!O:O,'Begr wijz Collge'!$D:$D,'Totaal Raad'!$C35,'Begr wijz Collge'!$K:$K,'Totaal Raad'!$A35,'Begr wijz Collge'!$C:$C,'Totaal Raad'!$D35)</f>
        <v>0</v>
      </c>
      <c r="S35" s="28" t="str">
        <f t="shared" si="44"/>
        <v/>
      </c>
      <c r="T35" s="28">
        <f>SUMIFS('Begr wijz Collge'!O:O,'Begr wijz Collge'!$D:$D,'Totaal Raad'!$C35,'Begr wijz Collge'!$K:$K,'Totaal Raad'!$B35,'Begr wijz Collge'!$C:$C,'Totaal Raad'!$D35)</f>
        <v>0</v>
      </c>
      <c r="U35" s="28" t="str">
        <f t="shared" si="45"/>
        <v/>
      </c>
      <c r="V35" s="28">
        <f>SUMIFS('Begr wijz Collge'!P:P,'Begr wijz Collge'!$D:$D,'Totaal Raad'!$C35,'Begr wijz Collge'!$K:$K,'Totaal Raad'!$A35,'Begr wijz Collge'!$C:$C,'Totaal Raad'!$D35)</f>
        <v>0</v>
      </c>
      <c r="W35" s="28" t="str">
        <f t="shared" si="46"/>
        <v/>
      </c>
      <c r="X35" s="28">
        <f>SUMIFS('Begr wijz Collge'!P:P,'Begr wijz Collge'!$D:$D,'Totaal Raad'!$C35,'Begr wijz Collge'!$K:$K,'Totaal Raad'!$B35,'Begr wijz Collge'!$C:$C,'Totaal Raad'!$D35)</f>
        <v>0</v>
      </c>
      <c r="Y35" s="28" t="str">
        <f t="shared" si="47"/>
        <v/>
      </c>
      <c r="Z35" s="28">
        <f>SUMIFS('Begr wijz Collge'!Q:Q,'Begr wijz Collge'!$D:$D,'Totaal Raad'!$C35,'Begr wijz Collge'!$K:$K,'Totaal Raad'!$A35,'Begr wijz Collge'!$C:$C,'Totaal Raad'!$D35)</f>
        <v>0</v>
      </c>
      <c r="AA35" s="28" t="str">
        <f t="shared" si="48"/>
        <v/>
      </c>
      <c r="AB35" s="28">
        <f>SUMIFS('Begr wijz Collge'!Q:Q,'Begr wijz Collge'!$D:$D,'Totaal Raad'!$C35,'Begr wijz Collge'!$K:$K,'Totaal Raad'!$B35,'Begr wijz Collge'!$C:$C,'Totaal Raad'!$D35)</f>
        <v>0</v>
      </c>
      <c r="AC35" s="28" t="str">
        <f t="shared" si="49"/>
        <v/>
      </c>
    </row>
    <row r="36" spans="1:29" x14ac:dyDescent="0.2">
      <c r="A36" s="18" t="s">
        <v>8</v>
      </c>
      <c r="B36" s="18" t="s">
        <v>9</v>
      </c>
      <c r="C36" s="18" t="s">
        <v>97</v>
      </c>
      <c r="D36" s="18" t="s">
        <v>54</v>
      </c>
      <c r="E36" s="5" t="s">
        <v>134</v>
      </c>
      <c r="F36" s="18" t="s">
        <v>213</v>
      </c>
      <c r="G36" s="18"/>
      <c r="J36" s="28">
        <f>SUMIFS('Begr wijz Collge'!M:M,'Begr wijz Collge'!$D:$D,'Totaal Raad'!$C36,'Begr wijz Collge'!$K:$K,'Totaal Raad'!$A36,'Begr wijz Collge'!$C:$C,'Totaal Raad'!$D36)</f>
        <v>0</v>
      </c>
      <c r="K36" s="28" t="str">
        <f t="shared" si="40"/>
        <v/>
      </c>
      <c r="L36" s="28">
        <f>SUMIFS('Begr wijz Collge'!M:M,'Begr wijz Collge'!$D:$D,'Totaal Raad'!$C36,'Begr wijz Collge'!$K:$K,'Totaal Raad'!$B36,'Begr wijz Collge'!$C:$C,'Totaal Raad'!$D36)</f>
        <v>0</v>
      </c>
      <c r="M36" s="28" t="str">
        <f t="shared" si="41"/>
        <v/>
      </c>
      <c r="N36" s="28">
        <f>SUMIFS('Begr wijz Collge'!N:N,'Begr wijz Collge'!$D:$D,'Totaal Raad'!$C36,'Begr wijz Collge'!$K:$K,'Totaal Raad'!$A36,'Begr wijz Collge'!$C:$C,'Totaal Raad'!$D36)</f>
        <v>0</v>
      </c>
      <c r="O36" s="28" t="str">
        <f t="shared" si="42"/>
        <v/>
      </c>
      <c r="P36" s="28">
        <f>SUMIFS('Begr wijz Collge'!N:N,'Begr wijz Collge'!$D:$D,'Totaal Raad'!$C36,'Begr wijz Collge'!$K:$K,'Totaal Raad'!$B36,'Begr wijz Collge'!$C:$C,'Totaal Raad'!$D36)</f>
        <v>0</v>
      </c>
      <c r="Q36" s="28" t="str">
        <f t="shared" si="43"/>
        <v/>
      </c>
      <c r="R36" s="28">
        <f>SUMIFS('Begr wijz Collge'!O:O,'Begr wijz Collge'!$D:$D,'Totaal Raad'!$C36,'Begr wijz Collge'!$K:$K,'Totaal Raad'!$A36,'Begr wijz Collge'!$C:$C,'Totaal Raad'!$D36)</f>
        <v>0</v>
      </c>
      <c r="S36" s="28" t="str">
        <f t="shared" si="44"/>
        <v/>
      </c>
      <c r="T36" s="28">
        <f>SUMIFS('Begr wijz Collge'!O:O,'Begr wijz Collge'!$D:$D,'Totaal Raad'!$C36,'Begr wijz Collge'!$K:$K,'Totaal Raad'!$B36,'Begr wijz Collge'!$C:$C,'Totaal Raad'!$D36)</f>
        <v>0</v>
      </c>
      <c r="U36" s="28" t="str">
        <f t="shared" si="45"/>
        <v/>
      </c>
      <c r="V36" s="28">
        <f>SUMIFS('Begr wijz Collge'!P:P,'Begr wijz Collge'!$D:$D,'Totaal Raad'!$C36,'Begr wijz Collge'!$K:$K,'Totaal Raad'!$A36,'Begr wijz Collge'!$C:$C,'Totaal Raad'!$D36)</f>
        <v>0</v>
      </c>
      <c r="W36" s="28" t="str">
        <f t="shared" si="46"/>
        <v/>
      </c>
      <c r="X36" s="28">
        <f>SUMIFS('Begr wijz Collge'!P:P,'Begr wijz Collge'!$D:$D,'Totaal Raad'!$C36,'Begr wijz Collge'!$K:$K,'Totaal Raad'!$B36,'Begr wijz Collge'!$C:$C,'Totaal Raad'!$D36)</f>
        <v>0</v>
      </c>
      <c r="Y36" s="28" t="str">
        <f t="shared" si="47"/>
        <v/>
      </c>
      <c r="Z36" s="28">
        <f>SUMIFS('Begr wijz Collge'!Q:Q,'Begr wijz Collge'!$D:$D,'Totaal Raad'!$C36,'Begr wijz Collge'!$K:$K,'Totaal Raad'!$A36,'Begr wijz Collge'!$C:$C,'Totaal Raad'!$D36)</f>
        <v>0</v>
      </c>
      <c r="AA36" s="28" t="str">
        <f t="shared" si="48"/>
        <v/>
      </c>
      <c r="AB36" s="28">
        <f>SUMIFS('Begr wijz Collge'!Q:Q,'Begr wijz Collge'!$D:$D,'Totaal Raad'!$C36,'Begr wijz Collge'!$K:$K,'Totaal Raad'!$B36,'Begr wijz Collge'!$C:$C,'Totaal Raad'!$D36)</f>
        <v>0</v>
      </c>
      <c r="AC36" s="28" t="str">
        <f t="shared" si="49"/>
        <v/>
      </c>
    </row>
    <row r="37" spans="1:29" x14ac:dyDescent="0.2">
      <c r="E37" s="25"/>
      <c r="F37" s="25" t="s">
        <v>386</v>
      </c>
      <c r="J37" s="33">
        <f>SUM(J26:J36)</f>
        <v>0</v>
      </c>
      <c r="K37" s="34" t="str">
        <f>IF(J37=0,"",IF(J37&lt;0,"V",IF(J37&gt;0,"N")))</f>
        <v/>
      </c>
      <c r="L37" s="33">
        <f>SUM(L26:L36)</f>
        <v>0</v>
      </c>
      <c r="M37" s="34" t="str">
        <f t="shared" si="41"/>
        <v/>
      </c>
      <c r="N37" s="33">
        <f>SUM(N26:N36)</f>
        <v>0</v>
      </c>
      <c r="O37" s="34" t="str">
        <f t="shared" si="42"/>
        <v/>
      </c>
      <c r="P37" s="33">
        <f>SUM(P26:P36)</f>
        <v>0</v>
      </c>
      <c r="Q37" s="34" t="str">
        <f t="shared" si="43"/>
        <v/>
      </c>
      <c r="R37" s="33">
        <f>SUM(R26:R36)</f>
        <v>0</v>
      </c>
      <c r="S37" s="34" t="str">
        <f t="shared" si="44"/>
        <v/>
      </c>
      <c r="T37" s="33">
        <f>SUM(T26:T36)</f>
        <v>0</v>
      </c>
      <c r="U37" s="34" t="str">
        <f t="shared" si="45"/>
        <v/>
      </c>
      <c r="V37" s="33">
        <f>SUM(V26:V36)</f>
        <v>0</v>
      </c>
      <c r="W37" s="34" t="str">
        <f t="shared" si="46"/>
        <v/>
      </c>
      <c r="X37" s="33">
        <f>SUM(X26:X36)</f>
        <v>0</v>
      </c>
      <c r="Y37" s="34" t="str">
        <f t="shared" si="47"/>
        <v/>
      </c>
      <c r="Z37" s="33">
        <f>SUM(Z26:Z36)</f>
        <v>0</v>
      </c>
      <c r="AA37" s="34" t="str">
        <f t="shared" si="48"/>
        <v/>
      </c>
      <c r="AB37" s="33">
        <f>SUM(AB26:AB36)</f>
        <v>0</v>
      </c>
      <c r="AC37" s="34" t="str">
        <f t="shared" si="49"/>
        <v/>
      </c>
    </row>
    <row r="38" spans="1:29" x14ac:dyDescent="0.2">
      <c r="E38" s="25"/>
      <c r="F38" s="25"/>
      <c r="J38" s="35"/>
      <c r="K38" s="36"/>
      <c r="L38" s="35"/>
      <c r="M38" s="37"/>
      <c r="N38" s="38"/>
      <c r="O38" s="37"/>
      <c r="P38" s="38"/>
      <c r="Q38" s="37"/>
      <c r="R38" s="38"/>
      <c r="S38" s="37"/>
      <c r="T38" s="38"/>
      <c r="U38" s="37"/>
      <c r="V38" s="38"/>
      <c r="W38" s="37"/>
      <c r="X38" s="38"/>
      <c r="Y38" s="37"/>
      <c r="Z38" s="38"/>
      <c r="AA38" s="37"/>
      <c r="AB38" s="38"/>
      <c r="AC38" s="37"/>
    </row>
    <row r="39" spans="1:29" ht="15" x14ac:dyDescent="0.25">
      <c r="F39" s="7" t="s">
        <v>387</v>
      </c>
      <c r="J39" s="18"/>
      <c r="K39" s="18"/>
      <c r="L39" s="31">
        <f>J37-L37</f>
        <v>0</v>
      </c>
      <c r="M39" s="32" t="str">
        <f>IF(L39=0,"",IF(L39&lt;0,"V",IF(L39&gt;0,"N")))</f>
        <v/>
      </c>
      <c r="N39" s="7"/>
      <c r="O39" s="7"/>
      <c r="P39" s="31">
        <f>N37-P37</f>
        <v>0</v>
      </c>
      <c r="Q39" s="32" t="str">
        <f>IF(P39=0,"",IF(P39&lt;0,"V",IF(P39&gt;0,"N")))</f>
        <v/>
      </c>
      <c r="R39" s="7"/>
      <c r="S39" s="7"/>
      <c r="T39" s="31">
        <f>R37-T37</f>
        <v>0</v>
      </c>
      <c r="U39" s="32" t="str">
        <f>IF(T39=0,"",IF(T39&lt;0,"V",IF(T39&gt;0,"N")))</f>
        <v/>
      </c>
      <c r="V39" s="7"/>
      <c r="W39" s="7"/>
      <c r="X39" s="31">
        <f>V37-X37</f>
        <v>0</v>
      </c>
      <c r="Y39" s="32" t="str">
        <f>IF(X39=0,"",IF(X39&lt;0,"V",IF(X39&gt;0,"N")))</f>
        <v/>
      </c>
      <c r="Z39" s="7"/>
      <c r="AA39" s="7"/>
      <c r="AB39" s="31">
        <f>Z37-AB37</f>
        <v>0</v>
      </c>
      <c r="AC39" s="32" t="str">
        <f>IF(AB39=0,"",IF(AB39&lt;0,"V",IF(AB39&gt;0,"N")))</f>
        <v/>
      </c>
    </row>
    <row r="40" spans="1:29" x14ac:dyDescent="0.2">
      <c r="J40" s="18"/>
      <c r="K40" s="18"/>
      <c r="L40" s="18"/>
      <c r="M40" s="39"/>
      <c r="N40" s="39"/>
      <c r="O40" s="39"/>
      <c r="P40" s="39"/>
      <c r="Q40" s="39"/>
      <c r="R40" s="39"/>
      <c r="S40" s="39"/>
      <c r="T40" s="39"/>
      <c r="U40" s="39"/>
      <c r="V40" s="39"/>
      <c r="W40" s="39"/>
      <c r="X40" s="39"/>
      <c r="Y40" s="39"/>
      <c r="Z40" s="39"/>
      <c r="AA40" s="39"/>
      <c r="AB40" s="39"/>
      <c r="AC40" s="39"/>
    </row>
    <row r="41" spans="1:29" ht="15" thickBot="1" x14ac:dyDescent="0.25">
      <c r="E41" s="18" t="s">
        <v>447</v>
      </c>
      <c r="J41" s="29">
        <f>SUM(J26:J36,J21)</f>
        <v>9265</v>
      </c>
      <c r="K41" s="29" t="str">
        <f t="shared" ref="K41:O44" si="50">IF(J41=0,"",IF(J41&lt;0,"V",IF(J41&gt;0,"N")))</f>
        <v>N</v>
      </c>
      <c r="L41" s="29">
        <f>SUM(L26:L36,L21)</f>
        <v>0</v>
      </c>
      <c r="M41" s="29" t="str">
        <f t="shared" ref="M41" si="51">IF(L41=0,"",IF(L41&lt;0,"N",IF(L41&gt;0,"V")))</f>
        <v/>
      </c>
      <c r="N41" s="29">
        <f>SUM(N26:N36,N21)</f>
        <v>51652</v>
      </c>
      <c r="O41" s="29" t="str">
        <f t="shared" si="50"/>
        <v>N</v>
      </c>
      <c r="P41" s="29">
        <f>SUM(P26:P36,P21)</f>
        <v>0</v>
      </c>
      <c r="Q41" s="29" t="str">
        <f t="shared" ref="Q41" si="52">IF(P41=0,"",IF(P41&lt;0,"N",IF(P41&gt;0,"V")))</f>
        <v/>
      </c>
      <c r="R41" s="29">
        <f>SUM(R26:R36,R21)</f>
        <v>51652</v>
      </c>
      <c r="S41" s="29" t="str">
        <f t="shared" ref="S41" si="53">IF(R41=0,"",IF(R41&lt;0,"V",IF(R41&gt;0,"N")))</f>
        <v>N</v>
      </c>
      <c r="T41" s="29">
        <f>SUM(T26:T36,T21)</f>
        <v>0</v>
      </c>
      <c r="U41" s="29" t="str">
        <f t="shared" ref="U41" si="54">IF(T41=0,"",IF(T41&lt;0,"N",IF(T41&gt;0,"V")))</f>
        <v/>
      </c>
      <c r="V41" s="29">
        <f>SUM(V26:V36,V21)</f>
        <v>51652</v>
      </c>
      <c r="W41" s="29" t="str">
        <f t="shared" ref="W41" si="55">IF(V41=0,"",IF(V41&lt;0,"V",IF(V41&gt;0,"N")))</f>
        <v>N</v>
      </c>
      <c r="X41" s="29">
        <f>SUM(X26:X36,X21)</f>
        <v>0</v>
      </c>
      <c r="Y41" s="29" t="str">
        <f t="shared" ref="Y41" si="56">IF(X41=0,"",IF(X41&lt;0,"N",IF(X41&gt;0,"V")))</f>
        <v/>
      </c>
      <c r="Z41" s="29">
        <f>SUM(Z26:Z36,Z21)</f>
        <v>51652</v>
      </c>
      <c r="AA41" s="29" t="str">
        <f t="shared" ref="AA41" si="57">IF(Z41=0,"",IF(Z41&lt;0,"V",IF(Z41&gt;0,"N")))</f>
        <v>N</v>
      </c>
      <c r="AB41" s="29">
        <f>SUM(AB26:AB36,AB21)</f>
        <v>0</v>
      </c>
      <c r="AC41" s="29" t="str">
        <f t="shared" ref="AC41" si="58">IF(AB41=0,"",IF(AB41&lt;0,"N",IF(AB41&gt;0,"V")))</f>
        <v/>
      </c>
    </row>
    <row r="42" spans="1:29" ht="15" thickTop="1" x14ac:dyDescent="0.2">
      <c r="J42" s="30"/>
      <c r="K42" s="30"/>
      <c r="L42" s="30"/>
      <c r="M42" s="30"/>
      <c r="N42" s="30"/>
      <c r="O42" s="30"/>
      <c r="P42" s="30"/>
      <c r="Q42" s="30"/>
      <c r="R42" s="30"/>
      <c r="S42" s="30"/>
      <c r="T42" s="30"/>
      <c r="U42" s="30"/>
      <c r="V42" s="30"/>
      <c r="W42" s="30"/>
      <c r="X42" s="30"/>
      <c r="Y42" s="30"/>
      <c r="Z42" s="30"/>
      <c r="AA42" s="30"/>
      <c r="AB42" s="30"/>
      <c r="AC42" s="30"/>
    </row>
    <row r="43" spans="1:29" ht="15" thickBot="1" x14ac:dyDescent="0.25">
      <c r="J43" s="30"/>
      <c r="K43" s="30"/>
      <c r="L43" s="30"/>
      <c r="M43" s="30"/>
      <c r="N43" s="30"/>
      <c r="O43" s="30"/>
      <c r="P43" s="30"/>
      <c r="Q43" s="30"/>
      <c r="R43" s="30"/>
      <c r="S43" s="30"/>
      <c r="T43" s="30"/>
      <c r="U43" s="30"/>
      <c r="V43" s="30"/>
      <c r="W43" s="30"/>
      <c r="X43" s="30"/>
      <c r="Y43" s="30"/>
      <c r="Z43" s="30"/>
      <c r="AA43" s="30"/>
      <c r="AB43" s="30"/>
      <c r="AC43" s="30"/>
    </row>
    <row r="44" spans="1:29" ht="16.5" thickTop="1" thickBot="1" x14ac:dyDescent="0.3">
      <c r="E44" s="40" t="s">
        <v>446</v>
      </c>
      <c r="F44" s="40"/>
      <c r="G44" s="40"/>
      <c r="H44" s="40"/>
      <c r="I44" s="40"/>
      <c r="J44" s="41"/>
      <c r="K44" s="41" t="str">
        <f t="shared" ref="K44" si="59">IF(J44=0,"",IF(J44&lt;0,"N",IF(J44&gt;0,"V")))</f>
        <v/>
      </c>
      <c r="L44" s="42">
        <f>J41-L41</f>
        <v>9265</v>
      </c>
      <c r="M44" s="41" t="str">
        <f t="shared" si="50"/>
        <v>N</v>
      </c>
      <c r="N44" s="41"/>
      <c r="O44" s="41" t="str">
        <f t="shared" ref="O44" si="60">IF(N44=0,"",IF(N44&lt;0,"N",IF(N44&gt;0,"V")))</f>
        <v/>
      </c>
      <c r="P44" s="42">
        <f>N41-P41</f>
        <v>51652</v>
      </c>
      <c r="Q44" s="41" t="str">
        <f t="shared" ref="Q44" si="61">IF(P44=0,"",IF(P44&lt;0,"V",IF(P44&gt;0,"N")))</f>
        <v>N</v>
      </c>
      <c r="R44" s="41"/>
      <c r="S44" s="41" t="str">
        <f t="shared" ref="S44" si="62">IF(R44=0,"",IF(R44&lt;0,"N",IF(R44&gt;0,"V")))</f>
        <v/>
      </c>
      <c r="T44" s="42">
        <f>R41-T41</f>
        <v>51652</v>
      </c>
      <c r="U44" s="41" t="str">
        <f t="shared" ref="U44" si="63">IF(T44=0,"",IF(T44&lt;0,"V",IF(T44&gt;0,"N")))</f>
        <v>N</v>
      </c>
      <c r="V44" s="42"/>
      <c r="W44" s="41" t="str">
        <f t="shared" ref="W44" si="64">IF(V44=0,"",IF(V44&lt;0,"N",IF(V44&gt;0,"V")))</f>
        <v/>
      </c>
      <c r="X44" s="42">
        <f>V41-X41</f>
        <v>51652</v>
      </c>
      <c r="Y44" s="41" t="str">
        <f t="shared" ref="Y44" si="65">IF(X44=0,"",IF(X44&lt;0,"V",IF(X44&gt;0,"N")))</f>
        <v>N</v>
      </c>
      <c r="Z44" s="42"/>
      <c r="AA44" s="41" t="str">
        <f t="shared" ref="AA44" si="66">IF(Z44=0,"",IF(Z44&lt;0,"N",IF(Z44&gt;0,"V")))</f>
        <v/>
      </c>
      <c r="AB44" s="42">
        <f>Z41-AB41</f>
        <v>51652</v>
      </c>
      <c r="AC44" s="40" t="str">
        <f t="shared" ref="AC44" si="67">IF(AB44=0,"",IF(AB44&lt;0,"V",IF(AB44&gt;0,"N")))</f>
        <v>N</v>
      </c>
    </row>
    <row r="45" spans="1:29" ht="15" thickTop="1" x14ac:dyDescent="0.2"/>
    <row r="48" spans="1:29" x14ac:dyDescent="0.2">
      <c r="E48" s="26" t="s">
        <v>21</v>
      </c>
      <c r="F48" s="26"/>
      <c r="G48" s="26"/>
      <c r="H48" s="26"/>
      <c r="I48" s="26"/>
      <c r="J48" s="26" t="s">
        <v>100</v>
      </c>
      <c r="K48" s="26"/>
      <c r="L48" s="27"/>
      <c r="M48" s="27"/>
      <c r="N48" s="26" t="s">
        <v>101</v>
      </c>
      <c r="O48" s="27"/>
      <c r="P48" s="27"/>
    </row>
    <row r="49" spans="1:29" x14ac:dyDescent="0.2">
      <c r="E49" s="26" t="s">
        <v>445</v>
      </c>
      <c r="F49" s="27"/>
      <c r="G49" s="27"/>
      <c r="H49" s="27"/>
      <c r="I49" s="27"/>
      <c r="J49" s="27"/>
      <c r="K49" s="27"/>
      <c r="L49" s="27"/>
      <c r="M49" s="27"/>
      <c r="N49" s="27"/>
      <c r="O49" s="27"/>
      <c r="P49" s="27"/>
    </row>
    <row r="50" spans="1:29" ht="15" thickBot="1" x14ac:dyDescent="0.25"/>
    <row r="51" spans="1:29" ht="15.75" thickTop="1" x14ac:dyDescent="0.25">
      <c r="A51" s="23" t="s">
        <v>8</v>
      </c>
      <c r="B51" s="23" t="s">
        <v>9</v>
      </c>
      <c r="C51" s="46" t="s">
        <v>97</v>
      </c>
      <c r="D51" s="46" t="s">
        <v>55</v>
      </c>
      <c r="E51" s="53" t="s">
        <v>2</v>
      </c>
      <c r="F51" s="53"/>
      <c r="G51" s="53"/>
      <c r="H51" s="53"/>
      <c r="I51" s="54" t="s">
        <v>382</v>
      </c>
      <c r="J51" s="55"/>
      <c r="K51" s="55"/>
      <c r="L51" s="55">
        <f>SUMIFS('Begr wijz Collge'!M:M,'Begr wijz Collge'!D:D,'Totaal Raad'!C51,'Begr wijz Collge'!K:K,'Totaal Raad'!B51,'Begr wijz Collge'!C:C,'Totaal Raad'!D51)</f>
        <v>9265</v>
      </c>
      <c r="M51" s="55" t="str">
        <f t="shared" ref="M51" si="68">IF(L51=0,"",IF(L51&lt;0,"V",IF(L51&gt;0,"N")))</f>
        <v>N</v>
      </c>
      <c r="N51" s="55"/>
      <c r="O51" s="55"/>
      <c r="P51" s="55">
        <f>SUMIFS('Begr wijz Collge'!N:N,'Begr wijz Collge'!$D:$D,'Totaal Raad'!$C51,'Begr wijz Collge'!$K:$K,'Totaal Raad'!$B51,'Begr wijz Collge'!$C:$C,'Totaal Raad'!$D51)</f>
        <v>51652</v>
      </c>
      <c r="Q51" s="55" t="str">
        <f t="shared" ref="Q51" si="69">IF(P51=0,"",IF(P51&lt;0,"V",IF(P51&gt;0,"N")))</f>
        <v>N</v>
      </c>
      <c r="R51" s="55"/>
      <c r="S51" s="55"/>
      <c r="T51" s="55">
        <f>SUMIFS('Begr wijz Collge'!O:O,'Begr wijz Collge'!$D:$D,'Totaal Raad'!$C51,'Begr wijz Collge'!$K:$K,'Totaal Raad'!$B51,'Begr wijz Collge'!$C:$C,'Totaal Raad'!$D51)</f>
        <v>51652</v>
      </c>
      <c r="U51" s="55" t="str">
        <f t="shared" ref="U51" si="70">IF(T51=0,"",IF(T51&lt;0,"V",IF(T51&gt;0,"N")))</f>
        <v>N</v>
      </c>
      <c r="V51" s="55"/>
      <c r="W51" s="55"/>
      <c r="X51" s="55">
        <f>SUMIFS('Begr wijz Collge'!P:P,'Begr wijz Collge'!$D:$D,'Totaal Raad'!$C51,'Begr wijz Collge'!$K:$K,'Totaal Raad'!$B51,'Begr wijz Collge'!$C:$C,'Totaal Raad'!$D51)</f>
        <v>51652</v>
      </c>
      <c r="Y51" s="55" t="str">
        <f t="shared" ref="Y51" si="71">IF(X51=0,"",IF(X51&lt;0,"V",IF(X51&gt;0,"N")))</f>
        <v>N</v>
      </c>
      <c r="Z51" s="55"/>
      <c r="AA51" s="55"/>
      <c r="AB51" s="55">
        <f>SUMIFS('Begr wijz Collge'!Q:Q,'Begr wijz Collge'!$D:$D,'Totaal Raad'!$C51,'Begr wijz Collge'!$K:$K,'Totaal Raad'!$B51,'Begr wijz Collge'!$C:$C,'Totaal Raad'!$D51)</f>
        <v>51652</v>
      </c>
      <c r="AC51" s="55" t="str">
        <f t="shared" ref="AC51" si="72">IF(AB51=0,"",IF(AB51&lt;0,"V",IF(AB51&gt;0,"N")))</f>
        <v>N</v>
      </c>
    </row>
    <row r="52" spans="1:29" ht="15" x14ac:dyDescent="0.25">
      <c r="E52" s="22"/>
      <c r="F52" s="22"/>
      <c r="G52" s="22"/>
      <c r="H52" s="22"/>
      <c r="I52" s="22"/>
      <c r="J52" s="22"/>
      <c r="K52" s="22"/>
      <c r="L52" s="22"/>
      <c r="M52" s="22"/>
      <c r="N52" s="22"/>
      <c r="O52" s="22"/>
      <c r="P52" s="22"/>
      <c r="Q52" s="22"/>
      <c r="R52" s="22"/>
      <c r="S52" s="22"/>
      <c r="T52" s="22"/>
      <c r="U52" s="22"/>
      <c r="V52" s="22"/>
      <c r="W52" s="22"/>
      <c r="X52" s="22"/>
      <c r="Y52" s="22"/>
      <c r="Z52" s="22"/>
      <c r="AA52" s="22"/>
      <c r="AB52" s="22"/>
      <c r="AC52" s="22"/>
    </row>
    <row r="53" spans="1:29" ht="15.75" thickBot="1" x14ac:dyDescent="0.3">
      <c r="A53" s="61"/>
      <c r="B53" s="61"/>
      <c r="C53" s="61"/>
      <c r="D53" s="61"/>
      <c r="E53" s="56" t="s">
        <v>3</v>
      </c>
      <c r="F53" s="56"/>
      <c r="G53" s="56"/>
      <c r="H53" s="56"/>
      <c r="I53" s="57" t="s">
        <v>383</v>
      </c>
      <c r="J53" s="56"/>
      <c r="K53" s="56"/>
      <c r="L53" s="58">
        <f>L44-L51</f>
        <v>0</v>
      </c>
      <c r="M53" s="56" t="str">
        <f t="shared" ref="M53" si="73">IF(L53=0,"",IF(L53&lt;0,"N",IF(L53&gt;0,"V")))</f>
        <v/>
      </c>
      <c r="N53" s="56"/>
      <c r="O53" s="56"/>
      <c r="P53" s="58">
        <f>P44-P51</f>
        <v>0</v>
      </c>
      <c r="Q53" s="56" t="str">
        <f t="shared" ref="Q53" si="74">IF(P53=0,"",IF(P53&lt;0,"N",IF(P53&gt;0,"V")))</f>
        <v/>
      </c>
      <c r="R53" s="56"/>
      <c r="S53" s="56"/>
      <c r="T53" s="58">
        <f>T44-T51</f>
        <v>0</v>
      </c>
      <c r="U53" s="56" t="str">
        <f t="shared" ref="U53" si="75">IF(T53=0,"",IF(T53&lt;0,"N",IF(T53&gt;0,"V")))</f>
        <v/>
      </c>
      <c r="V53" s="56"/>
      <c r="W53" s="56"/>
      <c r="X53" s="58">
        <f>X44-X51</f>
        <v>0</v>
      </c>
      <c r="Y53" s="56" t="str">
        <f t="shared" ref="Y53" si="76">IF(X53=0,"",IF(X53&lt;0,"N",IF(X53&gt;0,"V")))</f>
        <v/>
      </c>
      <c r="Z53" s="56"/>
      <c r="AA53" s="56"/>
      <c r="AB53" s="58">
        <f>AB44-AB51</f>
        <v>0</v>
      </c>
      <c r="AC53" s="56" t="str">
        <f t="shared" ref="AC53" si="77">IF(AB53=0,"",IF(AB53&lt;0,"N",IF(AB53&gt;0,"V")))</f>
        <v/>
      </c>
    </row>
    <row r="54" spans="1:29" ht="15" thickTop="1" x14ac:dyDescent="0.2"/>
  </sheetData>
  <mergeCells count="6">
    <mergeCell ref="Z3:AB3"/>
    <mergeCell ref="E24:F25"/>
    <mergeCell ref="J3:L3"/>
    <mergeCell ref="R3:T3"/>
    <mergeCell ref="N3:P3"/>
    <mergeCell ref="V3:X3"/>
  </mergeCells>
  <phoneticPr fontId="0" type="noConversion"/>
  <conditionalFormatting sqref="J1:M44">
    <cfRule type="expression" dxfId="16" priority="1">
      <formula>$L$53&lt;&gt;0</formula>
    </cfRule>
  </conditionalFormatting>
  <conditionalFormatting sqref="N1:Q2 N23:O23 N24:Q25 N26:N38 P26:Q38 N39:O39 O48:Q48 N49:Q50">
    <cfRule type="expression" dxfId="15" priority="33">
      <formula>$P$53&lt;&gt;0</formula>
    </cfRule>
  </conditionalFormatting>
  <conditionalFormatting sqref="N5:Q22">
    <cfRule type="expression" dxfId="14" priority="5">
      <formula>$P$53&lt;&gt;0</formula>
    </cfRule>
  </conditionalFormatting>
  <conditionalFormatting sqref="N40:Q44">
    <cfRule type="expression" dxfId="13" priority="21">
      <formula>$P$53&lt;&gt;0</formula>
    </cfRule>
  </conditionalFormatting>
  <conditionalFormatting sqref="N3:AC4">
    <cfRule type="expression" dxfId="12" priority="22">
      <formula>$L$53&lt;&gt;0</formula>
    </cfRule>
  </conditionalFormatting>
  <conditionalFormatting sqref="P23:Q23 T23:U23 X23:Y23 O26:O38 S26:S38 W26:W38 AA26:AA38 P39:Q39 T39:U39 X39:Y39 J48:K48 M48:N48 J49:M50">
    <cfRule type="expression" dxfId="11" priority="29">
      <formula>$L$53&lt;&gt;0</formula>
    </cfRule>
  </conditionalFormatting>
  <conditionalFormatting sqref="R1:U2 R23:S23 R24:U25 R26:R38 T26:U38 R39:S39 R48:U50">
    <cfRule type="expression" dxfId="10" priority="32">
      <formula>$T$53&lt;&gt;0</formula>
    </cfRule>
  </conditionalFormatting>
  <conditionalFormatting sqref="R5:U22">
    <cfRule type="expression" dxfId="9" priority="4">
      <formula>$T$53&lt;&gt;0</formula>
    </cfRule>
  </conditionalFormatting>
  <conditionalFormatting sqref="R40:U44">
    <cfRule type="expression" dxfId="8" priority="20">
      <formula>$T$53&lt;&gt;0</formula>
    </cfRule>
  </conditionalFormatting>
  <conditionalFormatting sqref="V1:Y2 V23:W23 V24:Y25 V26:V38 X26:Y38 V39:W39 V48:Y50">
    <cfRule type="expression" dxfId="7" priority="31">
      <formula>$X$53&lt;&gt;0</formula>
    </cfRule>
  </conditionalFormatting>
  <conditionalFormatting sqref="V5:Y22">
    <cfRule type="expression" dxfId="6" priority="3">
      <formula>$X$53&lt;&gt;0</formula>
    </cfRule>
  </conditionalFormatting>
  <conditionalFormatting sqref="V40:Y44">
    <cfRule type="expression" dxfId="5" priority="19">
      <formula>$X$53&lt;&gt;0</formula>
    </cfRule>
  </conditionalFormatting>
  <conditionalFormatting sqref="Z1:AC2 Z23:AA23 Z24:AC25 Z26:Z38 AB26:AC38 Z39:AA39 Z48:AC50">
    <cfRule type="expression" dxfId="4" priority="30">
      <formula>$AB$53&lt;&gt;0</formula>
    </cfRule>
  </conditionalFormatting>
  <conditionalFormatting sqref="Z5:AC22">
    <cfRule type="expression" dxfId="3" priority="2">
      <formula>$AB$53&lt;&gt;0</formula>
    </cfRule>
  </conditionalFormatting>
  <conditionalFormatting sqref="Z40:AC44">
    <cfRule type="expression" dxfId="2" priority="18">
      <formula>$AB$53&lt;&gt;0</formula>
    </cfRule>
  </conditionalFormatting>
  <conditionalFormatting sqref="AB23:AC23">
    <cfRule type="expression" dxfId="1" priority="27">
      <formula>$L$53&lt;&gt;0</formula>
    </cfRule>
  </conditionalFormatting>
  <conditionalFormatting sqref="AB39:AC39">
    <cfRule type="expression" dxfId="0" priority="16">
      <formula>$L$53&lt;&gt;0</formula>
    </cfRule>
  </conditionalFormatting>
  <pageMargins left="0.75" right="0.75" top="1" bottom="1" header="0.5" footer="0.5"/>
  <pageSetup paperSize="9" scale="52" orientation="landscape" r:id="rId1"/>
  <headerFooter alignWithMargins="0">
    <oddHeader>&amp;L&amp;"Arial,Vet"Begrotingswijziging:&amp;"Arial,Standaard" &amp;F&amp;RUitdraai d.d.: &amp;D</oddHeader>
  </headerFooter>
  <ignoredErrors>
    <ignoredError sqref="K4 L52:AC54 N51:O51 R51:S51 V51:W51 Z51:AA51 L50:AC50 L42:N42 N26:N36 L26:L36 N44 K26:K36 K44 K41 M26:M36 K42 M41 M44 K39 N39 K37 O37:AC37 Z39:AA39 V39:W39 R39:S39 O39 AD39 AD37 Q41 AC41:AD41 Y41 U41 AC26:AD36 Y26:Y36 U26:U36 Q26:Q36 AC44:AD44 Y44 AA41 AA26:AA36 AD21 AD22 AD24:AD25 W41 W26:W36 S41 S26:S36 O41 AD42 O26:O36 U44 Q44 AD45 AD23 O44 R44:T44 O42:AC42 R26:R36 V26:V36 Z26:Z36 V44:W44 Z44:AB44 P26:P36 T26:T36 X26:X36 AB26:AB36 AD46:AE47 AE26:AE36 AE45 P44 AE44 X44 AE22 AE24:AE25 AE42 AE23 P41 T41 X41 AE21 AB41 V41 Z41 AE41 R41 AE37 AE39 M49:AC49 M48 O48:AC48 L56:AC60 AC55 S21 W21 AA21 O21 O23:AC23 Z22:AB22 Z24:AB25 V22:X22 V24:X25 R22:T22 R24:T25 O22:P22 O24:P25 Q24:Q25 Q22 Q21 U24:U25 U22 U21 Y24:Y25 Y22 Y21 AC24:AC25 AC22 AC21 M21 K22 K24:K25 K21 L24:N25 L22:N22 K20 K23:N23 M20 O20 Q20 S20 U20 W20 Y20 AA20 AC20 M37:N37" formula="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70"/>
  <sheetViews>
    <sheetView tabSelected="1" zoomScaleNormal="100" zoomScaleSheetLayoutView="100" workbookViewId="0">
      <pane ySplit="1" topLeftCell="A2" activePane="bottomLeft" state="frozen"/>
      <selection activeCell="B1" sqref="B1"/>
      <selection pane="bottomLeft" activeCell="J9" sqref="J9"/>
    </sheetView>
  </sheetViews>
  <sheetFormatPr defaultColWidth="9" defaultRowHeight="14.25" outlineLevelRow="1" x14ac:dyDescent="0.2"/>
  <cols>
    <col min="1" max="1" width="4.875" style="77" customWidth="1"/>
    <col min="2" max="2" width="5.625" style="79" customWidth="1"/>
    <col min="3" max="3" width="5" style="78" customWidth="1"/>
    <col min="4" max="4" width="7.375" style="78" customWidth="1"/>
    <col min="5" max="5" width="5.625" style="78" bestFit="1" customWidth="1"/>
    <col min="6" max="6" width="9.75" style="78" bestFit="1" customWidth="1"/>
    <col min="7" max="7" width="33.75" style="78" customWidth="1"/>
    <col min="8" max="8" width="26.75" style="78" customWidth="1"/>
    <col min="9" max="9" width="10.125" style="99" customWidth="1"/>
    <col min="10" max="10" width="27.875" style="99" customWidth="1"/>
    <col min="11" max="11" width="5.25" style="100" customWidth="1"/>
    <col min="12" max="12" width="4.75" style="79" customWidth="1"/>
    <col min="13" max="13" width="10.25" style="80" customWidth="1"/>
    <col min="14" max="17" width="10.25" style="78" customWidth="1"/>
    <col min="18" max="16384" width="9" style="77"/>
  </cols>
  <sheetData>
    <row r="1" spans="1:17" ht="84" customHeight="1" x14ac:dyDescent="0.2">
      <c r="B1" s="205" t="s">
        <v>981</v>
      </c>
      <c r="C1" s="205"/>
      <c r="D1" s="205"/>
      <c r="E1" s="205"/>
      <c r="F1" s="205"/>
      <c r="G1" s="205"/>
      <c r="H1" s="205"/>
      <c r="I1" s="205"/>
      <c r="J1" s="205"/>
      <c r="K1" s="205"/>
      <c r="L1" s="205"/>
      <c r="M1" s="205"/>
      <c r="N1" s="205"/>
      <c r="O1" s="205"/>
      <c r="P1" s="205"/>
      <c r="Q1" s="205"/>
    </row>
    <row r="2" spans="1:17" s="68" customFormat="1" ht="28.5" customHeight="1" x14ac:dyDescent="0.2">
      <c r="B2" s="140" t="s">
        <v>440</v>
      </c>
      <c r="C2" s="62" t="s">
        <v>441</v>
      </c>
      <c r="D2" s="62" t="s">
        <v>15</v>
      </c>
      <c r="E2" s="63" t="s">
        <v>52</v>
      </c>
      <c r="F2" s="62" t="s">
        <v>309</v>
      </c>
      <c r="G2" s="62" t="s">
        <v>442</v>
      </c>
      <c r="H2" s="62" t="s">
        <v>20</v>
      </c>
      <c r="I2" s="64" t="s">
        <v>388</v>
      </c>
      <c r="J2" s="62" t="s">
        <v>443</v>
      </c>
      <c r="K2" s="65" t="s">
        <v>7</v>
      </c>
      <c r="L2" s="66" t="s">
        <v>4</v>
      </c>
      <c r="M2" s="67">
        <v>2024</v>
      </c>
      <c r="N2" s="67">
        <f>M2+1</f>
        <v>2025</v>
      </c>
      <c r="O2" s="67">
        <f>N2+1</f>
        <v>2026</v>
      </c>
      <c r="P2" s="67">
        <f t="shared" ref="P2:Q2" si="0">O2+1</f>
        <v>2027</v>
      </c>
      <c r="Q2" s="67">
        <f t="shared" si="0"/>
        <v>2028</v>
      </c>
    </row>
    <row r="3" spans="1:17" ht="15" x14ac:dyDescent="0.2">
      <c r="A3" s="139"/>
      <c r="B3" s="141"/>
      <c r="C3" s="70" t="str">
        <f>IF(F3="","xxx",VLOOKUP(F3,Grootboeknummers!A:D,3,FALSE))</f>
        <v>1a</v>
      </c>
      <c r="D3" s="71" t="str">
        <f>IF(F3="","xxx",VLOOKUP(F3,Grootboeknummers!A:D,4,FALSE))</f>
        <v>PROD</v>
      </c>
      <c r="E3" s="69"/>
      <c r="F3" s="72">
        <v>6010000</v>
      </c>
      <c r="G3" s="73" t="str">
        <f>IF(F3="","xxx",VLOOKUP(F3,Grootboeknummers!A:C,2,FALSE))</f>
        <v>Raad en Raadscommissies</v>
      </c>
      <c r="H3" s="74" t="s">
        <v>977</v>
      </c>
      <c r="I3" s="74">
        <v>438000</v>
      </c>
      <c r="J3" s="73" t="str">
        <f>IF(I3="","xxx",VLOOKUP(I3,Kostensoorten!A:C,3,FALSE))</f>
        <v>Overige goederen en diensten</v>
      </c>
      <c r="K3" s="49" t="str">
        <f>IF(I3="","xxx",VLOOKUP(I3,Kostensoorten!A:B,2,FALSE))</f>
        <v>U</v>
      </c>
      <c r="L3" s="75" t="s">
        <v>98</v>
      </c>
      <c r="M3" s="76"/>
      <c r="N3" s="76">
        <v>34854</v>
      </c>
      <c r="O3" s="76">
        <v>34854</v>
      </c>
      <c r="P3" s="76">
        <v>34854</v>
      </c>
      <c r="Q3" s="76">
        <v>34854</v>
      </c>
    </row>
    <row r="4" spans="1:17" ht="15" x14ac:dyDescent="0.2">
      <c r="A4" s="139"/>
      <c r="B4" s="141"/>
      <c r="C4" s="70" t="str">
        <f>IF(F4="","xxx",VLOOKUP(F4,Grootboeknummers!A:D,3,FALSE))</f>
        <v>1a</v>
      </c>
      <c r="D4" s="71" t="str">
        <f>IF(F4="","xxx",VLOOKUP(F4,Grootboeknummers!A:D,4,FALSE))</f>
        <v>PROD</v>
      </c>
      <c r="E4" s="69"/>
      <c r="F4" s="72">
        <v>6010000</v>
      </c>
      <c r="G4" s="73" t="str">
        <f>IF(F4="","xxx",VLOOKUP(F4,Grootboeknummers!A:C,2,FALSE))</f>
        <v>Raad en Raadscommissies</v>
      </c>
      <c r="H4" s="74" t="s">
        <v>978</v>
      </c>
      <c r="I4" s="74">
        <v>438000</v>
      </c>
      <c r="J4" s="73" t="str">
        <f>IF(I4="","xxx",VLOOKUP(I4,Kostensoorten!A:C,3,FALSE))</f>
        <v>Overige goederen en diensten</v>
      </c>
      <c r="K4" s="49" t="str">
        <f>IF(I4="","xxx",VLOOKUP(I4,Kostensoorten!A:B,2,FALSE))</f>
        <v>U</v>
      </c>
      <c r="L4" s="75" t="s">
        <v>98</v>
      </c>
      <c r="M4" s="76"/>
      <c r="N4" s="76">
        <v>16798</v>
      </c>
      <c r="O4" s="76">
        <v>16798</v>
      </c>
      <c r="P4" s="76">
        <v>16798</v>
      </c>
      <c r="Q4" s="76">
        <v>16798</v>
      </c>
    </row>
    <row r="5" spans="1:17" ht="15" x14ac:dyDescent="0.2">
      <c r="A5" s="139"/>
      <c r="B5" s="141"/>
      <c r="C5" s="70" t="str">
        <f>IF(F5="","xxx",VLOOKUP(F5,Grootboeknummers!A:D,3,FALSE))</f>
        <v>1a</v>
      </c>
      <c r="D5" s="71" t="str">
        <f>IF(F5="","xxx",VLOOKUP(F5,Grootboeknummers!A:D,4,FALSE))</f>
        <v>PROD</v>
      </c>
      <c r="E5" s="69"/>
      <c r="F5" s="72">
        <v>6010000</v>
      </c>
      <c r="G5" s="73" t="str">
        <f>IF(F5="","xxx",VLOOKUP(F5,Grootboeknummers!A:C,2,FALSE))</f>
        <v>Raad en Raadscommissies</v>
      </c>
      <c r="H5" s="74" t="s">
        <v>979</v>
      </c>
      <c r="I5" s="74">
        <v>438000</v>
      </c>
      <c r="J5" s="73" t="str">
        <f>IF(I5="","xxx",VLOOKUP(I5,Kostensoorten!A:C,3,FALSE))</f>
        <v>Overige goederen en diensten</v>
      </c>
      <c r="K5" s="49" t="str">
        <f>IF(I5="","xxx",VLOOKUP(I5,Kostensoorten!A:B,2,FALSE))</f>
        <v>U</v>
      </c>
      <c r="L5" s="75" t="s">
        <v>980</v>
      </c>
      <c r="M5" s="76">
        <v>9265</v>
      </c>
      <c r="N5" s="76"/>
      <c r="O5" s="76"/>
      <c r="P5" s="76"/>
      <c r="Q5" s="76"/>
    </row>
    <row r="6" spans="1:17" ht="15" x14ac:dyDescent="0.2">
      <c r="A6" s="159"/>
      <c r="B6" s="167"/>
      <c r="C6" s="70" t="str">
        <f>IF(F6="","xxx",VLOOKUP(F6,Grootboeknummers!A:D,3,FALSE))</f>
        <v>RNB</v>
      </c>
      <c r="D6" s="71" t="str">
        <f>IF(F6="","xxx",VLOOKUP(F6,Grootboeknummers!A:D,4,FALSE))</f>
        <v>PROD</v>
      </c>
      <c r="E6" s="165"/>
      <c r="F6" s="166">
        <v>6109990</v>
      </c>
      <c r="G6" s="73" t="str">
        <f>IF(F6="","xxx",VLOOKUP(F6,Grootboeknummers!A:C,2,FALSE))</f>
        <v>Resultaat na bestemming</v>
      </c>
      <c r="H6" s="164"/>
      <c r="I6" s="163" t="s">
        <v>437</v>
      </c>
      <c r="J6" s="73" t="str">
        <f>IF(I6="","xxx",VLOOKUP(I6,Kostensoorten!A:C,3,FALSE))</f>
        <v>Inkomsten onvoorzien</v>
      </c>
      <c r="K6" s="49" t="str">
        <f>IF(I6="","xxx",VLOOKUP(I6,Kostensoorten!A:B,2,FALSE))</f>
        <v>I</v>
      </c>
      <c r="L6" s="168" t="s">
        <v>9</v>
      </c>
      <c r="M6" s="160">
        <v>9265</v>
      </c>
      <c r="N6" s="160">
        <v>51652</v>
      </c>
      <c r="O6" s="160">
        <v>51652</v>
      </c>
      <c r="P6" s="160">
        <v>51652</v>
      </c>
      <c r="Q6" s="160">
        <v>51652</v>
      </c>
    </row>
    <row r="7" spans="1:17" ht="15" thickBot="1" x14ac:dyDescent="0.25">
      <c r="B7" s="142"/>
      <c r="I7" s="78"/>
      <c r="J7" s="78"/>
      <c r="K7" s="79"/>
    </row>
    <row r="8" spans="1:17" ht="33.75" outlineLevel="1" x14ac:dyDescent="0.2">
      <c r="A8" s="81"/>
      <c r="B8" s="142"/>
      <c r="C8" s="82"/>
      <c r="D8" s="83"/>
      <c r="E8" s="84"/>
      <c r="F8" s="85"/>
      <c r="G8" s="86"/>
      <c r="H8" s="204"/>
      <c r="I8" s="78"/>
      <c r="J8" s="78"/>
      <c r="K8" s="79"/>
      <c r="M8" s="78"/>
    </row>
    <row r="9" spans="1:17" ht="40.5" customHeight="1" outlineLevel="1" x14ac:dyDescent="0.2">
      <c r="A9" s="81" t="s">
        <v>456</v>
      </c>
      <c r="B9" s="142"/>
      <c r="C9" s="87"/>
      <c r="D9" s="88" t="s">
        <v>86</v>
      </c>
      <c r="E9" s="81"/>
      <c r="G9" s="89"/>
      <c r="I9" s="78"/>
      <c r="J9" s="78"/>
      <c r="K9" s="79"/>
      <c r="M9" s="78"/>
    </row>
    <row r="10" spans="1:17" ht="20.25" customHeight="1" outlineLevel="1" x14ac:dyDescent="0.2">
      <c r="B10" s="142"/>
      <c r="C10" s="87"/>
      <c r="D10" s="77"/>
      <c r="E10" s="81"/>
      <c r="G10" s="90"/>
      <c r="I10" s="78"/>
      <c r="J10" s="78"/>
      <c r="K10" s="79"/>
      <c r="M10" s="78"/>
    </row>
    <row r="11" spans="1:17" ht="20.25" customHeight="1" outlineLevel="1" x14ac:dyDescent="0.2">
      <c r="B11" s="142"/>
      <c r="C11" s="87" t="s">
        <v>87</v>
      </c>
      <c r="D11" s="77"/>
      <c r="E11" s="81"/>
      <c r="G11" s="89"/>
      <c r="I11" s="78"/>
      <c r="J11" s="78"/>
      <c r="K11" s="79"/>
      <c r="M11" s="78"/>
    </row>
    <row r="12" spans="1:17" outlineLevel="1" x14ac:dyDescent="0.2">
      <c r="B12" s="142"/>
      <c r="C12" s="91" t="s">
        <v>444</v>
      </c>
      <c r="D12" s="77"/>
      <c r="E12" s="81"/>
      <c r="G12" s="92"/>
      <c r="I12" s="78"/>
      <c r="J12" s="78"/>
      <c r="K12" s="79"/>
      <c r="M12" s="78"/>
    </row>
    <row r="13" spans="1:17" outlineLevel="1" x14ac:dyDescent="0.2">
      <c r="B13" s="142"/>
      <c r="C13" s="87"/>
      <c r="D13" s="77"/>
      <c r="E13" s="81"/>
      <c r="G13" s="89"/>
      <c r="I13" s="78"/>
      <c r="J13" s="78"/>
      <c r="K13" s="79"/>
      <c r="M13" s="78"/>
    </row>
    <row r="14" spans="1:17" ht="20.25" customHeight="1" outlineLevel="1" x14ac:dyDescent="0.2">
      <c r="B14" s="142"/>
      <c r="C14" s="87"/>
      <c r="D14" s="77"/>
      <c r="E14" s="81"/>
      <c r="G14" s="89"/>
      <c r="I14" s="78"/>
      <c r="J14" s="78"/>
      <c r="K14" s="79"/>
      <c r="M14" s="78"/>
    </row>
    <row r="15" spans="1:17" ht="20.25" customHeight="1" outlineLevel="1" x14ac:dyDescent="0.2">
      <c r="B15" s="142"/>
      <c r="C15" s="87"/>
      <c r="D15" s="77"/>
      <c r="E15" s="81"/>
      <c r="G15" s="89"/>
      <c r="I15" s="78"/>
      <c r="J15" s="78"/>
      <c r="K15" s="79"/>
      <c r="M15" s="79"/>
      <c r="N15" s="79"/>
      <c r="O15" s="79"/>
      <c r="P15" s="79"/>
      <c r="Q15" s="79"/>
    </row>
    <row r="16" spans="1:17" ht="20.25" customHeight="1" outlineLevel="1" thickBot="1" x14ac:dyDescent="0.25">
      <c r="B16" s="142"/>
      <c r="C16" s="93"/>
      <c r="D16" s="94"/>
      <c r="E16" s="95"/>
      <c r="F16" s="96"/>
      <c r="G16" s="97"/>
      <c r="I16" s="78"/>
      <c r="J16" s="78"/>
      <c r="K16" s="79"/>
      <c r="M16" s="79"/>
      <c r="N16" s="79"/>
      <c r="O16" s="79"/>
      <c r="P16" s="79"/>
      <c r="Q16" s="79"/>
    </row>
    <row r="17" spans="1:21" x14ac:dyDescent="0.2">
      <c r="B17" s="142"/>
      <c r="C17" s="77"/>
      <c r="D17" s="77"/>
      <c r="E17" s="81"/>
      <c r="G17" s="98"/>
      <c r="H17" s="98"/>
      <c r="I17" s="98"/>
      <c r="L17" s="100"/>
      <c r="M17" s="100"/>
      <c r="N17" s="100"/>
      <c r="O17" s="100"/>
      <c r="P17" s="100"/>
      <c r="Q17" s="100"/>
    </row>
    <row r="18" spans="1:21" hidden="1" outlineLevel="1" x14ac:dyDescent="0.2">
      <c r="A18" s="81" t="s">
        <v>449</v>
      </c>
      <c r="B18" s="142"/>
      <c r="C18" s="102" t="s">
        <v>450</v>
      </c>
      <c r="D18" s="103"/>
      <c r="E18" s="103"/>
      <c r="F18" s="103"/>
      <c r="G18" s="103"/>
      <c r="H18" s="104" t="s">
        <v>450</v>
      </c>
      <c r="I18" s="102"/>
      <c r="J18" s="105"/>
      <c r="L18" s="101"/>
      <c r="N18" s="81"/>
    </row>
    <row r="19" spans="1:21" ht="25.5" hidden="1" customHeight="1" outlineLevel="1" x14ac:dyDescent="0.2">
      <c r="B19" s="142"/>
      <c r="C19" s="91" t="s">
        <v>451</v>
      </c>
      <c r="H19" s="106" t="s">
        <v>452</v>
      </c>
      <c r="I19" s="91"/>
      <c r="J19" s="90"/>
      <c r="L19" s="101"/>
      <c r="N19" s="81"/>
    </row>
    <row r="20" spans="1:21" ht="25.5" hidden="1" customHeight="1" outlineLevel="1" x14ac:dyDescent="0.2">
      <c r="B20" s="142"/>
      <c r="C20" s="91" t="s">
        <v>453</v>
      </c>
      <c r="H20" s="106" t="s">
        <v>453</v>
      </c>
      <c r="I20" s="91"/>
      <c r="J20" s="90"/>
      <c r="L20" s="101"/>
      <c r="N20" s="81"/>
    </row>
    <row r="21" spans="1:21" ht="25.5" hidden="1" customHeight="1" outlineLevel="1" thickBot="1" x14ac:dyDescent="0.25">
      <c r="B21" s="142"/>
      <c r="C21" s="107" t="s">
        <v>454</v>
      </c>
      <c r="D21" s="96"/>
      <c r="E21" s="96"/>
      <c r="F21" s="96"/>
      <c r="G21" s="96"/>
      <c r="H21" s="108" t="s">
        <v>454</v>
      </c>
      <c r="I21" s="107"/>
      <c r="J21" s="109"/>
      <c r="L21" s="101"/>
      <c r="N21" s="81"/>
    </row>
    <row r="22" spans="1:21" ht="15" hidden="1" outlineLevel="1" thickBot="1" x14ac:dyDescent="0.25">
      <c r="B22" s="142"/>
      <c r="G22" s="89"/>
      <c r="H22" s="98"/>
      <c r="I22" s="98"/>
      <c r="L22" s="101"/>
      <c r="N22" s="81"/>
    </row>
    <row r="23" spans="1:21" hidden="1" outlineLevel="1" x14ac:dyDescent="0.2">
      <c r="B23" s="142"/>
      <c r="C23" s="102" t="s">
        <v>455</v>
      </c>
      <c r="D23" s="103"/>
      <c r="E23" s="103"/>
      <c r="F23" s="103"/>
      <c r="G23" s="103"/>
      <c r="H23" s="110"/>
      <c r="I23" s="110"/>
      <c r="J23" s="111"/>
      <c r="L23" s="101"/>
      <c r="N23" s="81"/>
    </row>
    <row r="24" spans="1:21" hidden="1" outlineLevel="1" x14ac:dyDescent="0.2">
      <c r="B24" s="142"/>
      <c r="C24" s="91"/>
      <c r="H24" s="98"/>
      <c r="I24" s="98"/>
      <c r="J24" s="112"/>
      <c r="L24" s="101"/>
      <c r="N24" s="81"/>
    </row>
    <row r="25" spans="1:21" hidden="1" outlineLevel="1" x14ac:dyDescent="0.2">
      <c r="B25" s="142"/>
      <c r="C25" s="91"/>
      <c r="H25" s="98"/>
      <c r="I25" s="98"/>
      <c r="J25" s="112"/>
      <c r="L25" s="101"/>
      <c r="N25" s="81"/>
    </row>
    <row r="26" spans="1:21" hidden="1" outlineLevel="1" x14ac:dyDescent="0.2">
      <c r="B26" s="142"/>
      <c r="C26" s="91"/>
      <c r="H26" s="98"/>
      <c r="I26" s="98"/>
      <c r="J26" s="112"/>
      <c r="L26" s="101"/>
      <c r="N26" s="81"/>
    </row>
    <row r="27" spans="1:21" ht="15" hidden="1" outlineLevel="1" thickBot="1" x14ac:dyDescent="0.25">
      <c r="B27" s="142"/>
      <c r="C27" s="107"/>
      <c r="D27" s="96"/>
      <c r="E27" s="96"/>
      <c r="F27" s="96"/>
      <c r="G27" s="96"/>
      <c r="H27" s="113"/>
      <c r="I27" s="113"/>
      <c r="J27" s="114"/>
      <c r="L27" s="101"/>
      <c r="N27" s="81"/>
    </row>
    <row r="28" spans="1:21" ht="15" collapsed="1" x14ac:dyDescent="0.2">
      <c r="B28" s="142"/>
      <c r="C28" s="77"/>
      <c r="D28" s="77"/>
      <c r="E28" s="81"/>
      <c r="G28" s="98"/>
      <c r="H28" s="98"/>
      <c r="I28" s="156" t="s">
        <v>579</v>
      </c>
      <c r="J28" s="151"/>
      <c r="K28" s="152"/>
      <c r="L28" s="162"/>
      <c r="M28" s="154"/>
      <c r="N28" s="157"/>
      <c r="O28" s="158"/>
      <c r="P28" s="158"/>
      <c r="Q28" s="158"/>
    </row>
    <row r="29" spans="1:21" x14ac:dyDescent="0.2">
      <c r="B29" s="142"/>
      <c r="C29" s="77"/>
      <c r="D29" s="77"/>
      <c r="E29" s="81"/>
      <c r="G29" s="98"/>
      <c r="H29" s="98"/>
      <c r="I29" s="98"/>
      <c r="L29" s="101"/>
      <c r="N29" s="81"/>
    </row>
    <row r="30" spans="1:21" ht="15" x14ac:dyDescent="0.2">
      <c r="B30" s="142"/>
      <c r="C30" s="77"/>
      <c r="D30" s="77"/>
      <c r="E30" s="81"/>
      <c r="G30" s="98"/>
      <c r="H30" s="98"/>
      <c r="I30" s="150"/>
      <c r="J30" s="151"/>
      <c r="K30" s="152"/>
      <c r="L30" s="153" t="s">
        <v>577</v>
      </c>
      <c r="M30" s="154">
        <f>-(M44-M42)</f>
        <v>-9265</v>
      </c>
      <c r="N30" s="154">
        <f t="shared" ref="N30:Q30" si="1">-(N44-N42)</f>
        <v>-51652</v>
      </c>
      <c r="O30" s="154">
        <f t="shared" si="1"/>
        <v>-51652</v>
      </c>
      <c r="P30" s="154">
        <f t="shared" si="1"/>
        <v>-51652</v>
      </c>
      <c r="Q30" s="154">
        <f t="shared" si="1"/>
        <v>-51652</v>
      </c>
      <c r="R30" s="161" t="s">
        <v>581</v>
      </c>
      <c r="S30" s="161"/>
      <c r="T30" s="161"/>
      <c r="U30" s="161"/>
    </row>
    <row r="31" spans="1:21" ht="15" x14ac:dyDescent="0.2">
      <c r="B31" s="142"/>
      <c r="C31" s="77"/>
      <c r="D31" s="77"/>
      <c r="E31" s="81"/>
      <c r="G31" s="98"/>
      <c r="H31" s="98"/>
      <c r="I31" s="150"/>
      <c r="J31" s="151"/>
      <c r="K31" s="152"/>
      <c r="L31" s="153" t="s">
        <v>578</v>
      </c>
      <c r="M31" s="155">
        <f>-(M43-M41)</f>
        <v>9265</v>
      </c>
      <c r="N31" s="155">
        <f t="shared" ref="N31:Q31" si="2">-(N43-N41)</f>
        <v>51652</v>
      </c>
      <c r="O31" s="155">
        <f t="shared" si="2"/>
        <v>51652</v>
      </c>
      <c r="P31" s="155">
        <f t="shared" si="2"/>
        <v>51652</v>
      </c>
      <c r="Q31" s="155">
        <f t="shared" si="2"/>
        <v>51652</v>
      </c>
      <c r="R31" s="161" t="s">
        <v>580</v>
      </c>
      <c r="S31" s="161"/>
      <c r="T31" s="161"/>
      <c r="U31" s="161"/>
    </row>
    <row r="32" spans="1:21" x14ac:dyDescent="0.2">
      <c r="B32" s="142"/>
      <c r="C32" s="77"/>
      <c r="D32" s="77"/>
      <c r="E32" s="81"/>
      <c r="G32" s="98"/>
      <c r="H32" s="98"/>
      <c r="I32" s="98"/>
      <c r="J32" s="146"/>
      <c r="K32" s="147"/>
      <c r="L32" s="149"/>
      <c r="M32" s="148">
        <f>SUM(M30:M31)</f>
        <v>0</v>
      </c>
      <c r="N32" s="148">
        <f t="shared" ref="N32:Q32" si="3">SUM(N30:N31)</f>
        <v>0</v>
      </c>
      <c r="O32" s="148">
        <f t="shared" si="3"/>
        <v>0</v>
      </c>
      <c r="P32" s="148">
        <f t="shared" si="3"/>
        <v>0</v>
      </c>
      <c r="Q32" s="148">
        <f t="shared" si="3"/>
        <v>0</v>
      </c>
    </row>
    <row r="33" spans="2:20" x14ac:dyDescent="0.2">
      <c r="B33" s="142"/>
      <c r="C33" s="77"/>
      <c r="D33" s="77"/>
      <c r="E33" s="81"/>
      <c r="G33" s="98"/>
      <c r="H33" s="98"/>
      <c r="I33" s="98"/>
      <c r="L33" s="101"/>
      <c r="N33" s="81"/>
    </row>
    <row r="34" spans="2:20" ht="15" x14ac:dyDescent="0.2">
      <c r="B34" s="142"/>
      <c r="C34" s="115"/>
      <c r="G34" s="98"/>
      <c r="H34" s="98"/>
      <c r="I34" s="78"/>
      <c r="J34" s="78"/>
      <c r="L34" s="101"/>
      <c r="N34" s="81"/>
    </row>
    <row r="35" spans="2:20" x14ac:dyDescent="0.2">
      <c r="B35" s="142"/>
      <c r="F35" s="98"/>
      <c r="G35" s="98"/>
      <c r="I35" s="78"/>
      <c r="J35" s="78"/>
      <c r="L35" s="101"/>
      <c r="N35" s="81"/>
    </row>
    <row r="36" spans="2:20" ht="15" x14ac:dyDescent="0.2">
      <c r="F36" s="98"/>
      <c r="G36" s="116" t="s">
        <v>10</v>
      </c>
      <c r="H36" s="116"/>
      <c r="I36" s="117"/>
      <c r="J36" s="117"/>
      <c r="K36" s="118"/>
      <c r="L36" s="119"/>
      <c r="M36" s="120"/>
      <c r="N36" s="121"/>
      <c r="O36" s="121"/>
      <c r="P36" s="121"/>
      <c r="Q36" s="121"/>
    </row>
    <row r="37" spans="2:20" x14ac:dyDescent="0.2">
      <c r="F37" s="98"/>
      <c r="G37" s="122" t="s">
        <v>11</v>
      </c>
      <c r="H37" s="121" t="s">
        <v>8</v>
      </c>
      <c r="I37" s="117"/>
      <c r="J37" s="117"/>
      <c r="K37" s="118"/>
      <c r="L37" s="118"/>
      <c r="M37" s="120">
        <f>SUMIF($K:$K,$H$37,M:M)</f>
        <v>9265</v>
      </c>
      <c r="N37" s="120">
        <f>SUMIF($K:$K,$H37,N:N)</f>
        <v>51652</v>
      </c>
      <c r="O37" s="120">
        <f>SUMIF($K:$K,$H37,O:O)</f>
        <v>51652</v>
      </c>
      <c r="P37" s="120">
        <f>SUMIF($K:$K,$H37,P:P)</f>
        <v>51652</v>
      </c>
      <c r="Q37" s="120">
        <f>SUMIF($K:$K,$H37,Q:Q)</f>
        <v>51652</v>
      </c>
    </row>
    <row r="38" spans="2:20" x14ac:dyDescent="0.2">
      <c r="F38" s="98" t="s">
        <v>975</v>
      </c>
      <c r="G38" s="122" t="s">
        <v>12</v>
      </c>
      <c r="H38" s="121" t="s">
        <v>9</v>
      </c>
      <c r="I38" s="117"/>
      <c r="J38" s="117"/>
      <c r="K38" s="118"/>
      <c r="L38" s="118"/>
      <c r="M38" s="120">
        <f>SUMIF($K:$K,$H$38,M:M)</f>
        <v>9265</v>
      </c>
      <c r="N38" s="120">
        <f>SUMIF($K:$K,$H$38,N:N)</f>
        <v>51652</v>
      </c>
      <c r="O38" s="120">
        <f>SUMIF($K:$K,$H$38,O:O)</f>
        <v>51652</v>
      </c>
      <c r="P38" s="120">
        <f>SUMIF($K:$K,$H$38,P:P)</f>
        <v>51652</v>
      </c>
      <c r="Q38" s="120">
        <f>SUMIF($K:$K,$H$38,Q:Q)</f>
        <v>51652</v>
      </c>
    </row>
    <row r="39" spans="2:20" ht="15" thickBot="1" x14ac:dyDescent="0.25">
      <c r="F39" s="98"/>
      <c r="G39" s="122" t="s">
        <v>99</v>
      </c>
      <c r="H39" s="122"/>
      <c r="I39" s="117"/>
      <c r="J39" s="117"/>
      <c r="K39" s="123"/>
      <c r="L39" s="123"/>
      <c r="M39" s="124">
        <f>M37-M38</f>
        <v>0</v>
      </c>
      <c r="N39" s="124">
        <f t="shared" ref="N39:P39" si="4">N37-N38</f>
        <v>0</v>
      </c>
      <c r="O39" s="124">
        <f t="shared" si="4"/>
        <v>0</v>
      </c>
      <c r="P39" s="124">
        <f t="shared" si="4"/>
        <v>0</v>
      </c>
      <c r="Q39" s="124">
        <f t="shared" ref="Q39" si="5">Q37-Q38</f>
        <v>0</v>
      </c>
    </row>
    <row r="40" spans="2:20" ht="15" thickTop="1" x14ac:dyDescent="0.2">
      <c r="F40" s="98"/>
      <c r="G40" s="122"/>
      <c r="H40" s="122"/>
      <c r="I40" s="117"/>
      <c r="J40" s="117"/>
      <c r="K40" s="118"/>
      <c r="L40" s="118"/>
      <c r="M40" s="120"/>
      <c r="N40" s="120"/>
      <c r="O40" s="120"/>
      <c r="P40" s="120"/>
      <c r="Q40" s="120"/>
      <c r="S40" s="143" t="s">
        <v>574</v>
      </c>
      <c r="T40" s="145"/>
    </row>
    <row r="41" spans="2:20" x14ac:dyDescent="0.2">
      <c r="F41" s="98"/>
      <c r="G41" s="122" t="s">
        <v>16</v>
      </c>
      <c r="H41" s="122" t="s">
        <v>98</v>
      </c>
      <c r="I41" s="117"/>
      <c r="J41" s="117"/>
      <c r="K41" s="125"/>
      <c r="L41" s="144" t="s">
        <v>8</v>
      </c>
      <c r="M41" s="126">
        <f>SUMIFS(M:M,$L:$L,$H41,$K:$K,$L$41)</f>
        <v>9265</v>
      </c>
      <c r="N41" s="126">
        <f>SUMIFS(N:N,$L:$L,$H41,$K:$K,$L$41)</f>
        <v>51652</v>
      </c>
      <c r="O41" s="126">
        <f>SUMIFS(O:O,$L:$L,$H41,$K:$K,$L$41)</f>
        <v>51652</v>
      </c>
      <c r="P41" s="126">
        <f>SUMIFS(P:P,$L:$L,$H41,$K:$K,$L$41)</f>
        <v>51652</v>
      </c>
      <c r="Q41" s="126">
        <f>SUMIFS(Q:Q,$L:$L,$H41,$K:$K,$L$41)</f>
        <v>51652</v>
      </c>
      <c r="S41" s="144" t="s">
        <v>8</v>
      </c>
      <c r="T41" s="145"/>
    </row>
    <row r="42" spans="2:20" x14ac:dyDescent="0.2">
      <c r="F42" s="98"/>
      <c r="G42" s="122" t="s">
        <v>17</v>
      </c>
      <c r="H42" s="122" t="s">
        <v>9</v>
      </c>
      <c r="I42" s="117"/>
      <c r="J42" s="117"/>
      <c r="K42" s="125"/>
      <c r="L42" s="144" t="s">
        <v>8</v>
      </c>
      <c r="M42" s="126">
        <f>SUMIFS(M:M,$L:$L,$H42,$K:$K,$L$42)</f>
        <v>0</v>
      </c>
      <c r="N42" s="126">
        <f>SUMIFS(N:N,$L:$L,$H42,$K:$K,$L$42)</f>
        <v>0</v>
      </c>
      <c r="O42" s="126">
        <f>SUMIFS(O:O,$L:$L,$H42,$K:$K,$L$42)</f>
        <v>0</v>
      </c>
      <c r="P42" s="126">
        <f>SUMIFS(P:P,$L:$L,$H42,$K:$K,$L$42)</f>
        <v>0</v>
      </c>
      <c r="Q42" s="126">
        <f>SUMIFS(Q:Q,$L:$L,$H42,$K:$K,$L$42)</f>
        <v>0</v>
      </c>
      <c r="S42" s="144" t="s">
        <v>9</v>
      </c>
      <c r="T42" s="145" t="s">
        <v>576</v>
      </c>
    </row>
    <row r="43" spans="2:20" x14ac:dyDescent="0.2">
      <c r="F43" s="98"/>
      <c r="G43" s="122" t="s">
        <v>18</v>
      </c>
      <c r="H43" s="122" t="s">
        <v>98</v>
      </c>
      <c r="I43" s="117"/>
      <c r="J43" s="117"/>
      <c r="K43" s="125"/>
      <c r="L43" s="144" t="s">
        <v>9</v>
      </c>
      <c r="M43" s="126">
        <f>SUMIFS(M:M,$L:$L,$H43,$K:$K,$L$43)</f>
        <v>0</v>
      </c>
      <c r="N43" s="126">
        <f>SUMIFS(N:N,$L:$L,$H43,$K:$K,$L$43)</f>
        <v>0</v>
      </c>
      <c r="O43" s="126">
        <f>SUMIFS(O:O,$L:$L,$H43,$K:$K,$L$43)</f>
        <v>0</v>
      </c>
      <c r="P43" s="126">
        <f>SUMIFS(P:P,$L:$L,$H43,$K:$K,$L$43)</f>
        <v>0</v>
      </c>
      <c r="Q43" s="126">
        <f>SUMIFS(Q:Q,$L:$L,$H43,$K:$K,$L$43)</f>
        <v>0</v>
      </c>
      <c r="S43" s="144" t="s">
        <v>8</v>
      </c>
      <c r="T43" s="145" t="s">
        <v>575</v>
      </c>
    </row>
    <row r="44" spans="2:20" x14ac:dyDescent="0.2">
      <c r="F44" s="98"/>
      <c r="G44" s="122" t="s">
        <v>19</v>
      </c>
      <c r="H44" s="122" t="s">
        <v>9</v>
      </c>
      <c r="I44" s="117"/>
      <c r="J44" s="117"/>
      <c r="K44" s="125"/>
      <c r="L44" s="144" t="s">
        <v>9</v>
      </c>
      <c r="M44" s="126">
        <f>SUMIFS(M:M,$L:$L,$H44,$K:$K,$L$44)</f>
        <v>9265</v>
      </c>
      <c r="N44" s="126">
        <f>SUMIFS(N:N,$L:$L,$H44,$K:$K,$L$44)</f>
        <v>51652</v>
      </c>
      <c r="O44" s="126">
        <f>SUMIFS(O:O,$L:$L,$H44,$K:$K,$L$44)</f>
        <v>51652</v>
      </c>
      <c r="P44" s="126">
        <f>SUMIFS(P:P,$L:$L,$H44,$K:$K,$L$44)</f>
        <v>51652</v>
      </c>
      <c r="Q44" s="126">
        <f>SUMIFS(Q:Q,$L:$L,$H44,$K:$K,$L$44)</f>
        <v>51652</v>
      </c>
      <c r="S44" s="144" t="s">
        <v>9</v>
      </c>
    </row>
    <row r="45" spans="2:20" ht="15" thickBot="1" x14ac:dyDescent="0.25">
      <c r="F45" s="98"/>
      <c r="G45" s="122" t="s">
        <v>99</v>
      </c>
      <c r="H45" s="121"/>
      <c r="I45" s="117"/>
      <c r="J45" s="117"/>
      <c r="K45" s="127"/>
      <c r="L45" s="127"/>
      <c r="M45" s="128">
        <f>SUM(M41:M42)-SUM(M43:M44)</f>
        <v>0</v>
      </c>
      <c r="N45" s="128">
        <f t="shared" ref="N45:P45" si="6">SUM(N41:N42)-SUM(N43:N44)</f>
        <v>0</v>
      </c>
      <c r="O45" s="128">
        <f t="shared" si="6"/>
        <v>0</v>
      </c>
      <c r="P45" s="128">
        <f t="shared" si="6"/>
        <v>0</v>
      </c>
      <c r="Q45" s="128">
        <f t="shared" ref="Q45" si="7">SUM(Q41:Q42)-SUM(Q43:Q44)</f>
        <v>0</v>
      </c>
    </row>
    <row r="46" spans="2:20" ht="15.75" thickTop="1" thickBot="1" x14ac:dyDescent="0.25">
      <c r="F46" s="98"/>
      <c r="G46" s="122"/>
      <c r="H46" s="121"/>
      <c r="I46" s="117"/>
      <c r="J46" s="117"/>
      <c r="K46" s="129"/>
      <c r="L46" s="129"/>
      <c r="M46" s="130">
        <f>M39-M45</f>
        <v>0</v>
      </c>
      <c r="N46" s="130">
        <f t="shared" ref="N46:P46" si="8">N39-N45</f>
        <v>0</v>
      </c>
      <c r="O46" s="130">
        <f t="shared" si="8"/>
        <v>0</v>
      </c>
      <c r="P46" s="130">
        <f t="shared" si="8"/>
        <v>0</v>
      </c>
      <c r="Q46" s="130">
        <f t="shared" ref="Q46" si="9">Q39-Q45</f>
        <v>0</v>
      </c>
    </row>
    <row r="47" spans="2:20" ht="15" thickTop="1" x14ac:dyDescent="0.2">
      <c r="G47" s="122"/>
      <c r="H47" s="121"/>
      <c r="I47" s="117"/>
      <c r="J47" s="117"/>
      <c r="K47" s="118"/>
      <c r="L47" s="119"/>
      <c r="M47" s="120"/>
      <c r="N47" s="121"/>
      <c r="O47" s="121"/>
      <c r="P47" s="121"/>
      <c r="Q47" s="121"/>
    </row>
    <row r="48" spans="2:20" x14ac:dyDescent="0.2">
      <c r="G48" s="122"/>
      <c r="H48" s="131"/>
      <c r="I48" s="117"/>
      <c r="J48" s="117"/>
      <c r="K48" s="118"/>
      <c r="L48" s="119"/>
      <c r="M48" s="120"/>
      <c r="N48" s="121"/>
      <c r="O48" s="121"/>
      <c r="P48" s="121"/>
      <c r="Q48" s="121"/>
    </row>
    <row r="49" spans="3:17" x14ac:dyDescent="0.2">
      <c r="C49" s="132"/>
      <c r="D49" s="132"/>
      <c r="E49" s="132"/>
      <c r="G49" s="122"/>
      <c r="H49" s="133"/>
      <c r="I49" s="134"/>
      <c r="J49" s="134"/>
      <c r="K49" s="118"/>
      <c r="L49" s="119"/>
      <c r="M49" s="120"/>
      <c r="N49" s="121"/>
      <c r="O49" s="121"/>
      <c r="P49" s="121"/>
      <c r="Q49" s="121"/>
    </row>
    <row r="50" spans="3:17" ht="15" x14ac:dyDescent="0.2">
      <c r="G50" s="116" t="s">
        <v>208</v>
      </c>
      <c r="H50" s="135"/>
      <c r="I50" s="136"/>
      <c r="J50" s="136"/>
      <c r="K50" s="118"/>
      <c r="L50" s="119"/>
      <c r="M50" s="120"/>
      <c r="N50" s="121"/>
      <c r="O50" s="121"/>
      <c r="P50" s="121"/>
      <c r="Q50" s="121"/>
    </row>
    <row r="51" spans="3:17" x14ac:dyDescent="0.2">
      <c r="F51" s="132"/>
      <c r="G51" s="122" t="s">
        <v>204</v>
      </c>
      <c r="H51" s="137">
        <v>451000</v>
      </c>
      <c r="I51" s="136"/>
      <c r="J51" s="136"/>
      <c r="K51" s="125"/>
      <c r="L51" s="125" t="s">
        <v>8</v>
      </c>
      <c r="M51" s="126">
        <f>SUMIFS(M:M,$I:$I,$H51,$K:$K,$L51)</f>
        <v>0</v>
      </c>
      <c r="N51" s="126">
        <f>SUMIFS(N:N,$I:$I,$H51,$K:$K,$L51)</f>
        <v>0</v>
      </c>
      <c r="O51" s="126">
        <f>SUMIFS(O:O,$I:$I,$H51,$K:$K,$L51)</f>
        <v>0</v>
      </c>
      <c r="P51" s="126">
        <f>SUMIFS(P:P,$I:$I,$H51,$K:$K,$L51)</f>
        <v>0</v>
      </c>
      <c r="Q51" s="126">
        <f>SUMIFS(Q:Q,$I:$I,$H51,$K:$K,$L51)</f>
        <v>0</v>
      </c>
    </row>
    <row r="52" spans="3:17" x14ac:dyDescent="0.2">
      <c r="G52" s="122" t="s">
        <v>205</v>
      </c>
      <c r="H52" s="137">
        <v>474000</v>
      </c>
      <c r="I52" s="136"/>
      <c r="J52" s="136"/>
      <c r="K52" s="125"/>
      <c r="L52" s="125" t="s">
        <v>8</v>
      </c>
      <c r="M52" s="126">
        <f>SUMIFS(M:M,$I:$I,$H52,$K:$K,$L52)</f>
        <v>0</v>
      </c>
      <c r="N52" s="126">
        <f>SUMIFS(N:N,$I:$I,$H52,$K:$K,$L52)</f>
        <v>0</v>
      </c>
      <c r="O52" s="126">
        <f>SUMIFS(O:O,$I:$I,$H52,$K:$K,$L52)</f>
        <v>0</v>
      </c>
      <c r="P52" s="126">
        <f>SUMIFS(P:P,$I:$I,$H52,$K:$K,$L52)</f>
        <v>0</v>
      </c>
      <c r="Q52" s="126">
        <f>SUMIFS(Q:Q,$I:$I,$H52,$K:$K,$L52)</f>
        <v>0</v>
      </c>
    </row>
    <row r="53" spans="3:17" ht="15" thickBot="1" x14ac:dyDescent="0.25">
      <c r="G53" s="122"/>
      <c r="H53" s="137"/>
      <c r="I53" s="117"/>
      <c r="J53" s="117"/>
      <c r="K53" s="129"/>
      <c r="L53" s="129"/>
      <c r="M53" s="130">
        <f>SUM(M51:M52)</f>
        <v>0</v>
      </c>
      <c r="N53" s="130">
        <f t="shared" ref="N53:P53" si="10">SUM(N51:N52)</f>
        <v>0</v>
      </c>
      <c r="O53" s="130">
        <f t="shared" si="10"/>
        <v>0</v>
      </c>
      <c r="P53" s="130">
        <f t="shared" si="10"/>
        <v>0</v>
      </c>
      <c r="Q53" s="130">
        <f t="shared" ref="Q53" si="11">SUM(Q51:Q52)</f>
        <v>0</v>
      </c>
    </row>
    <row r="54" spans="3:17" ht="15" thickTop="1" x14ac:dyDescent="0.2">
      <c r="G54" s="121"/>
      <c r="H54" s="137"/>
      <c r="I54" s="117"/>
      <c r="J54" s="117"/>
      <c r="K54" s="118"/>
      <c r="L54" s="119"/>
      <c r="M54" s="120"/>
      <c r="N54" s="121"/>
      <c r="O54" s="121"/>
      <c r="P54" s="121"/>
      <c r="Q54" s="121"/>
    </row>
    <row r="55" spans="3:17" ht="15" x14ac:dyDescent="0.2">
      <c r="G55" s="116" t="s">
        <v>209</v>
      </c>
      <c r="H55" s="137"/>
      <c r="I55" s="117"/>
      <c r="J55" s="117"/>
      <c r="K55" s="118"/>
      <c r="L55" s="119"/>
      <c r="M55" s="120"/>
      <c r="N55" s="121"/>
      <c r="O55" s="121"/>
      <c r="P55" s="121"/>
      <c r="Q55" s="121"/>
    </row>
    <row r="56" spans="3:17" x14ac:dyDescent="0.2">
      <c r="G56" s="122" t="s">
        <v>202</v>
      </c>
      <c r="H56" s="137">
        <v>471000</v>
      </c>
      <c r="I56" s="136"/>
      <c r="J56" s="117"/>
      <c r="K56" s="125"/>
      <c r="L56" s="125" t="s">
        <v>8</v>
      </c>
      <c r="M56" s="126">
        <f>SUMIFS(M:M,$I:$I,$H56,$K:$K,$L56)</f>
        <v>0</v>
      </c>
      <c r="N56" s="126">
        <f>SUMIFS(N:N,$I:$I,$H56,$K:$K,$L56)</f>
        <v>0</v>
      </c>
      <c r="O56" s="126">
        <f>SUMIFS(O:O,$I:$I,$H56,$K:$K,$L56)</f>
        <v>0</v>
      </c>
      <c r="P56" s="126">
        <f>SUMIFS(P:P,$I:$I,$H56,$K:$K,$L56)</f>
        <v>0</v>
      </c>
      <c r="Q56" s="126">
        <f>SUMIFS(Q:Q,$I:$I,$H56,$K:$K,$L56)</f>
        <v>0</v>
      </c>
    </row>
    <row r="57" spans="3:17" x14ac:dyDescent="0.2">
      <c r="G57" s="122" t="s">
        <v>203</v>
      </c>
      <c r="H57" s="137">
        <v>871000</v>
      </c>
      <c r="I57" s="136"/>
      <c r="J57" s="117"/>
      <c r="K57" s="125"/>
      <c r="L57" s="125" t="s">
        <v>9</v>
      </c>
      <c r="M57" s="126">
        <f>SUMIFS(M:M,$I:$I,$H57,$K:$K,$L57)</f>
        <v>0</v>
      </c>
      <c r="N57" s="126">
        <f>SUMIFS(N:N,$I:$I,$H57,$K:$K,$L57)</f>
        <v>0</v>
      </c>
      <c r="O57" s="126">
        <f>SUMIFS(O:O,$I:$I,$H57,$K:$K,$L57)</f>
        <v>0</v>
      </c>
      <c r="P57" s="126">
        <f>SUMIFS(P:P,$I:$I,$H57,$K:$K,$L57)</f>
        <v>0</v>
      </c>
      <c r="Q57" s="126">
        <f>SUMIFS(Q:Q,$I:$I,$H57,$K:$K,$L57)</f>
        <v>0</v>
      </c>
    </row>
    <row r="58" spans="3:17" ht="15" thickBot="1" x14ac:dyDescent="0.25">
      <c r="G58" s="121"/>
      <c r="H58" s="137"/>
      <c r="I58" s="117"/>
      <c r="J58" s="117"/>
      <c r="K58" s="129"/>
      <c r="L58" s="129"/>
      <c r="M58" s="130">
        <f>M56-M57</f>
        <v>0</v>
      </c>
      <c r="N58" s="130">
        <f t="shared" ref="N58:P58" si="12">N56-N57</f>
        <v>0</v>
      </c>
      <c r="O58" s="130">
        <f t="shared" si="12"/>
        <v>0</v>
      </c>
      <c r="P58" s="130">
        <f t="shared" si="12"/>
        <v>0</v>
      </c>
      <c r="Q58" s="130">
        <f t="shared" ref="Q58" si="13">Q56-Q57</f>
        <v>0</v>
      </c>
    </row>
    <row r="59" spans="3:17" ht="15.75" thickTop="1" thickBot="1" x14ac:dyDescent="0.25">
      <c r="G59" s="121"/>
      <c r="H59" s="137"/>
      <c r="I59" s="117"/>
      <c r="J59" s="117"/>
      <c r="K59" s="129"/>
      <c r="L59" s="129"/>
      <c r="M59" s="130">
        <f>SUMIFS(M:M,$I:$I,#REF!,$K:$K,#REF!)</f>
        <v>0</v>
      </c>
      <c r="N59" s="130">
        <f>SUMIFS(N:N,$I:$I,#REF!,$K:$K,#REF!)</f>
        <v>0</v>
      </c>
      <c r="O59" s="130">
        <f>SUMIFS(O:O,$I:$I,#REF!,$K:$K,#REF!)</f>
        <v>0</v>
      </c>
      <c r="P59" s="130">
        <f>SUMIFS(P:P,$I:$I,#REF!,$K:$K,#REF!)</f>
        <v>0</v>
      </c>
      <c r="Q59" s="130">
        <f>SUMIFS(Q:Q,$I:$I,#REF!,$K:$K,#REF!)</f>
        <v>0</v>
      </c>
    </row>
    <row r="60" spans="3:17" ht="15.75" thickTop="1" x14ac:dyDescent="0.2">
      <c r="G60" s="116" t="s">
        <v>210</v>
      </c>
      <c r="H60" s="137"/>
      <c r="I60" s="117"/>
      <c r="J60" s="117"/>
      <c r="K60" s="118"/>
      <c r="L60" s="119"/>
      <c r="M60" s="120"/>
      <c r="N60" s="121"/>
      <c r="O60" s="121"/>
      <c r="P60" s="121"/>
      <c r="Q60" s="121"/>
    </row>
    <row r="61" spans="3:17" x14ac:dyDescent="0.2">
      <c r="G61" s="122" t="s">
        <v>200</v>
      </c>
      <c r="H61" s="137">
        <v>472000</v>
      </c>
      <c r="I61" s="136"/>
      <c r="J61" s="117"/>
      <c r="K61" s="125"/>
      <c r="L61" s="125" t="s">
        <v>8</v>
      </c>
      <c r="M61" s="126">
        <f>SUMIFS(M:M,$I:$I,$H61,$K:$K,$L61)</f>
        <v>0</v>
      </c>
      <c r="N61" s="126">
        <f>SUMIFS(N:N,$I:$I,$H61,$K:$K,$L61)</f>
        <v>0</v>
      </c>
      <c r="O61" s="126">
        <f>SUMIFS(O:O,$I:$I,$H61,$K:$K,$L61)</f>
        <v>0</v>
      </c>
      <c r="P61" s="126">
        <f>SUMIFS(P:P,$I:$I,$H61,$K:$K,$L61)</f>
        <v>0</v>
      </c>
      <c r="Q61" s="126">
        <f>SUMIFS(Q:Q,$I:$I,$H61,$K:$K,$L61)</f>
        <v>0</v>
      </c>
    </row>
    <row r="62" spans="3:17" x14ac:dyDescent="0.2">
      <c r="G62" s="122" t="s">
        <v>201</v>
      </c>
      <c r="H62" s="137">
        <v>872000</v>
      </c>
      <c r="I62" s="136"/>
      <c r="J62" s="117"/>
      <c r="K62" s="125"/>
      <c r="L62" s="125" t="s">
        <v>9</v>
      </c>
      <c r="M62" s="126">
        <f>SUMIFS(M:M,$I:$I,$H62,$K:$K,$L62)</f>
        <v>0</v>
      </c>
      <c r="N62" s="126">
        <f>SUMIFS(N:N,$I:$I,$H62,$K:$K,$L62)</f>
        <v>0</v>
      </c>
      <c r="O62" s="126">
        <f>SUMIFS(O:O,$I:$I,$H62,$K:$K,$L62)</f>
        <v>0</v>
      </c>
      <c r="P62" s="126">
        <f>SUMIFS(P:P,$I:$I,$H62,$K:$K,$L62)</f>
        <v>0</v>
      </c>
      <c r="Q62" s="126">
        <f>SUMIFS(Q:Q,$I:$I,$H62,$K:$K,$L62)</f>
        <v>0</v>
      </c>
    </row>
    <row r="63" spans="3:17" ht="15" thickBot="1" x14ac:dyDescent="0.25">
      <c r="G63" s="121"/>
      <c r="H63" s="137"/>
      <c r="I63" s="117"/>
      <c r="J63" s="117"/>
      <c r="K63" s="129"/>
      <c r="L63" s="129"/>
      <c r="M63" s="130">
        <f>M61-M62</f>
        <v>0</v>
      </c>
      <c r="N63" s="130">
        <f t="shared" ref="N63:P63" si="14">N61-N62</f>
        <v>0</v>
      </c>
      <c r="O63" s="130">
        <f t="shared" si="14"/>
        <v>0</v>
      </c>
      <c r="P63" s="130">
        <f t="shared" si="14"/>
        <v>0</v>
      </c>
      <c r="Q63" s="130">
        <f t="shared" ref="Q63" si="15">Q61-Q62</f>
        <v>0</v>
      </c>
    </row>
    <row r="64" spans="3:17" ht="15" thickTop="1" x14ac:dyDescent="0.2">
      <c r="G64" s="121"/>
      <c r="H64" s="137"/>
      <c r="I64" s="117"/>
      <c r="J64" s="117"/>
      <c r="K64" s="125"/>
      <c r="L64" s="125"/>
      <c r="M64" s="126"/>
      <c r="N64" s="126"/>
      <c r="O64" s="126"/>
      <c r="P64" s="126"/>
      <c r="Q64" s="126"/>
    </row>
    <row r="65" spans="7:17" x14ac:dyDescent="0.2">
      <c r="G65" s="121"/>
      <c r="H65" s="137"/>
      <c r="I65" s="117"/>
      <c r="J65" s="117"/>
      <c r="K65" s="125"/>
      <c r="L65" s="125"/>
      <c r="M65" s="126"/>
      <c r="N65" s="126"/>
      <c r="O65" s="126"/>
      <c r="P65" s="126"/>
      <c r="Q65" s="126"/>
    </row>
    <row r="66" spans="7:17" ht="15" x14ac:dyDescent="0.2">
      <c r="G66" s="116" t="s">
        <v>211</v>
      </c>
      <c r="H66" s="137"/>
      <c r="I66" s="117"/>
      <c r="J66" s="117"/>
      <c r="K66" s="118"/>
      <c r="L66" s="119"/>
      <c r="M66" s="120"/>
      <c r="N66" s="121"/>
      <c r="O66" s="121"/>
      <c r="P66" s="121"/>
      <c r="Q66" s="121"/>
    </row>
    <row r="67" spans="7:17" x14ac:dyDescent="0.2">
      <c r="G67" s="122" t="s">
        <v>206</v>
      </c>
      <c r="H67" s="137">
        <v>474002</v>
      </c>
      <c r="I67" s="136"/>
      <c r="J67" s="117"/>
      <c r="K67" s="125"/>
      <c r="L67" s="125" t="s">
        <v>8</v>
      </c>
      <c r="M67" s="126">
        <f>SUMIFS(M:M,$I:$I,$H67,$K:$K,$L67)</f>
        <v>0</v>
      </c>
      <c r="N67" s="126">
        <f>SUMIFS(N:N,$I:$I,$H67,$K:$K,$L67)</f>
        <v>0</v>
      </c>
      <c r="O67" s="126">
        <f>SUMIFS(O:O,$I:$I,$H67,$K:$K,$L67)</f>
        <v>0</v>
      </c>
      <c r="P67" s="126">
        <f>SUMIFS(P:P,$I:$I,$H67,$K:$K,$L67)</f>
        <v>0</v>
      </c>
      <c r="Q67" s="126">
        <f>SUMIFS(Q:Q,$I:$I,$H67,$K:$K,$L67)</f>
        <v>0</v>
      </c>
    </row>
    <row r="68" spans="7:17" x14ac:dyDescent="0.2">
      <c r="G68" s="122" t="s">
        <v>207</v>
      </c>
      <c r="H68" s="137">
        <v>874003</v>
      </c>
      <c r="I68" s="136"/>
      <c r="J68" s="117"/>
      <c r="K68" s="125"/>
      <c r="L68" s="125" t="s">
        <v>9</v>
      </c>
      <c r="M68" s="126">
        <f>SUMIFS(M:M,$I:$I,$H68,$K:$K,$L68)</f>
        <v>0</v>
      </c>
      <c r="N68" s="126">
        <f>SUMIFS(N:N,$I:$I,$H68,$K:$K,$L68)</f>
        <v>0</v>
      </c>
      <c r="O68" s="126">
        <f>SUMIFS(O:O,$I:$I,$H68,$K:$K,$L68)</f>
        <v>0</v>
      </c>
      <c r="P68" s="126">
        <f>SUMIFS(P:P,$I:$I,$H68,$K:$K,$L68)</f>
        <v>0</v>
      </c>
      <c r="Q68" s="126">
        <f>SUMIFS(Q:Q,$I:$I,$H68,$K:$K,$L68)</f>
        <v>0</v>
      </c>
    </row>
    <row r="69" spans="7:17" ht="15" thickBot="1" x14ac:dyDescent="0.25">
      <c r="G69" s="122"/>
      <c r="H69" s="131"/>
      <c r="I69" s="136"/>
      <c r="J69" s="117"/>
      <c r="K69" s="129"/>
      <c r="L69" s="129"/>
      <c r="M69" s="130">
        <f>M67-M68</f>
        <v>0</v>
      </c>
      <c r="N69" s="130">
        <f t="shared" ref="N69:P69" si="16">N67-N68</f>
        <v>0</v>
      </c>
      <c r="O69" s="130">
        <f t="shared" si="16"/>
        <v>0</v>
      </c>
      <c r="P69" s="130">
        <f t="shared" si="16"/>
        <v>0</v>
      </c>
      <c r="Q69" s="130">
        <f t="shared" ref="Q69" si="17">Q67-Q68</f>
        <v>0</v>
      </c>
    </row>
    <row r="70" spans="7:17" ht="15" thickTop="1" x14ac:dyDescent="0.2">
      <c r="H70" s="138"/>
    </row>
  </sheetData>
  <sheetProtection algorithmName="SHA-512" hashValue="BM2PAS2HnlqwXZXlAr/vzEfHNAdyuuz4diatQPsh0KWuEcgLO39e0mRIWmmDxj1BgoQspY/phaw6/6LfbdVUaw==" saltValue="vV9u/7zBtgM88+T6MBSaqQ==" spinCount="100000" sheet="1" objects="1" scenarios="1" selectLockedCells="1" selectUnlockedCells="1"/>
  <autoFilter ref="A2:Q6" xr:uid="{00000000-0009-0000-0000-000002000000}"/>
  <mergeCells count="1">
    <mergeCell ref="B1:Q1"/>
  </mergeCells>
  <phoneticPr fontId="0" type="noConversion"/>
  <pageMargins left="0.78740157480314965" right="0.78740157480314965" top="0.98425196850393704" bottom="0.98425196850393704" header="0.51181102362204722" footer="0.51181102362204722"/>
  <pageSetup paperSize="9" scale="48" orientation="landscape" r:id="rId1"/>
  <headerFooter alignWithMargins="0">
    <oddHeader xml:space="preserve">&amp;L&amp;"Arial,Vet"Begrotingswijziging:&amp;"Arial,Standaard" &amp;F&amp;RUitdraai d.d.: &amp;D
</oddHeader>
  </headerFooter>
  <rowBreaks count="1" manualBreakCount="1">
    <brk id="35" max="16383" man="1"/>
  </rowBreaks>
  <ignoredErrors>
    <ignoredError sqref="N2:Q2 E3"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624"/>
  <sheetViews>
    <sheetView zoomScaleNormal="100" workbookViewId="0">
      <pane ySplit="4" topLeftCell="A193" activePane="bottomLeft" state="frozen"/>
      <selection pane="bottomLeft" activeCell="D4" sqref="D4"/>
    </sheetView>
  </sheetViews>
  <sheetFormatPr defaultColWidth="8.75" defaultRowHeight="12.75" x14ac:dyDescent="0.2"/>
  <cols>
    <col min="1" max="1" width="10.125" style="171" bestFit="1" customWidth="1"/>
    <col min="2" max="2" width="50.625" style="172" customWidth="1" collapsed="1"/>
    <col min="3" max="3" width="22.125" style="173" customWidth="1"/>
    <col min="4" max="4" width="21.375" style="174" customWidth="1"/>
    <col min="5" max="16384" width="8.75" style="171"/>
  </cols>
  <sheetData>
    <row r="1" spans="1:14" s="77" customFormat="1" ht="60" customHeight="1" x14ac:dyDescent="0.2">
      <c r="A1" s="176">
        <v>45041</v>
      </c>
      <c r="B1" s="199" t="s">
        <v>762</v>
      </c>
      <c r="C1" s="200"/>
      <c r="D1" s="200" t="s">
        <v>763</v>
      </c>
      <c r="E1" s="200"/>
      <c r="F1" s="200"/>
      <c r="G1" s="200"/>
      <c r="H1" s="200"/>
      <c r="I1" s="200"/>
      <c r="J1" s="200"/>
      <c r="K1" s="200"/>
      <c r="L1" s="200"/>
      <c r="M1" s="200"/>
      <c r="N1" s="200"/>
    </row>
    <row r="2" spans="1:14" ht="159.94999999999999" customHeight="1" x14ac:dyDescent="0.2">
      <c r="A2" s="201" t="s">
        <v>828</v>
      </c>
      <c r="B2" s="202"/>
      <c r="C2" s="202"/>
      <c r="D2" s="202"/>
      <c r="E2" s="202"/>
      <c r="F2" s="202"/>
      <c r="G2" s="202"/>
      <c r="H2" s="202"/>
      <c r="I2" s="202"/>
      <c r="J2" s="202"/>
      <c r="K2" s="202"/>
      <c r="L2" s="202"/>
      <c r="M2" s="202"/>
      <c r="N2" s="202"/>
    </row>
    <row r="3" spans="1:14" ht="15" x14ac:dyDescent="0.2">
      <c r="A3" s="179"/>
      <c r="B3" s="179"/>
      <c r="C3" s="177" t="s">
        <v>433</v>
      </c>
      <c r="D3" s="178" t="s">
        <v>546</v>
      </c>
      <c r="E3" s="175"/>
      <c r="F3" s="175"/>
      <c r="G3" s="175"/>
      <c r="H3" s="175"/>
      <c r="I3" s="175"/>
      <c r="J3" s="175"/>
      <c r="K3" s="175"/>
      <c r="L3" s="175"/>
      <c r="M3" s="175"/>
      <c r="N3" s="175"/>
    </row>
    <row r="4" spans="1:14" ht="15" x14ac:dyDescent="0.2">
      <c r="A4" s="179" t="s">
        <v>400</v>
      </c>
      <c r="B4" s="179" t="s">
        <v>389</v>
      </c>
      <c r="C4" s="177" t="s">
        <v>390</v>
      </c>
      <c r="D4" s="178" t="s">
        <v>729</v>
      </c>
      <c r="E4" s="175"/>
      <c r="F4" s="175"/>
      <c r="G4" s="175"/>
      <c r="H4" s="175"/>
      <c r="I4" s="175"/>
      <c r="J4" s="175"/>
      <c r="K4" s="175"/>
      <c r="L4" s="175"/>
      <c r="M4" s="175"/>
      <c r="N4" s="175"/>
    </row>
    <row r="5" spans="1:14" ht="14.25" x14ac:dyDescent="0.2">
      <c r="A5" s="192">
        <v>6010000</v>
      </c>
      <c r="B5" s="192" t="s">
        <v>145</v>
      </c>
      <c r="C5" s="192" t="s">
        <v>170</v>
      </c>
      <c r="D5" s="192" t="s">
        <v>97</v>
      </c>
    </row>
    <row r="6" spans="1:14" ht="14.25" x14ac:dyDescent="0.2">
      <c r="A6" s="192">
        <v>6010100</v>
      </c>
      <c r="B6" s="192" t="s">
        <v>23</v>
      </c>
      <c r="C6" s="192" t="s">
        <v>170</v>
      </c>
      <c r="D6" s="192" t="s">
        <v>97</v>
      </c>
    </row>
    <row r="7" spans="1:14" ht="14.25" x14ac:dyDescent="0.2">
      <c r="A7" s="192">
        <v>6010200</v>
      </c>
      <c r="B7" s="192" t="s">
        <v>218</v>
      </c>
      <c r="C7" s="192" t="s">
        <v>170</v>
      </c>
      <c r="D7" s="192" t="s">
        <v>97</v>
      </c>
    </row>
    <row r="8" spans="1:14" ht="14.25" x14ac:dyDescent="0.2">
      <c r="A8" s="192">
        <v>6010300</v>
      </c>
      <c r="B8" s="192" t="s">
        <v>146</v>
      </c>
      <c r="C8" s="192" t="s">
        <v>170</v>
      </c>
      <c r="D8" s="192" t="s">
        <v>97</v>
      </c>
    </row>
    <row r="9" spans="1:14" ht="14.25" x14ac:dyDescent="0.2">
      <c r="A9" s="192">
        <v>6010400</v>
      </c>
      <c r="B9" s="192" t="s">
        <v>220</v>
      </c>
      <c r="C9" s="192" t="s">
        <v>170</v>
      </c>
      <c r="D9" s="192" t="s">
        <v>97</v>
      </c>
    </row>
    <row r="10" spans="1:14" ht="14.25" x14ac:dyDescent="0.2">
      <c r="A10" s="192">
        <v>6010500</v>
      </c>
      <c r="B10" s="192" t="s">
        <v>881</v>
      </c>
      <c r="C10" s="192" t="s">
        <v>170</v>
      </c>
      <c r="D10" s="192" t="s">
        <v>97</v>
      </c>
    </row>
    <row r="11" spans="1:14" ht="14.25" x14ac:dyDescent="0.2">
      <c r="A11" s="192">
        <v>6020000</v>
      </c>
      <c r="B11" s="192" t="s">
        <v>147</v>
      </c>
      <c r="C11" s="192" t="s">
        <v>170</v>
      </c>
      <c r="D11" s="192" t="s">
        <v>97</v>
      </c>
    </row>
    <row r="12" spans="1:14" ht="14.25" x14ac:dyDescent="0.2">
      <c r="A12" s="192">
        <v>6020010</v>
      </c>
      <c r="B12" s="192" t="s">
        <v>24</v>
      </c>
      <c r="C12" s="192" t="s">
        <v>170</v>
      </c>
      <c r="D12" s="192" t="s">
        <v>97</v>
      </c>
    </row>
    <row r="13" spans="1:14" ht="14.25" x14ac:dyDescent="0.2">
      <c r="A13" s="192">
        <v>6020020</v>
      </c>
      <c r="B13" s="192" t="s">
        <v>221</v>
      </c>
      <c r="C13" s="192" t="s">
        <v>170</v>
      </c>
      <c r="D13" s="192" t="s">
        <v>97</v>
      </c>
    </row>
    <row r="14" spans="1:14" ht="14.25" x14ac:dyDescent="0.2">
      <c r="A14" s="192">
        <v>6020030</v>
      </c>
      <c r="B14" s="192" t="s">
        <v>25</v>
      </c>
      <c r="C14" s="192" t="s">
        <v>170</v>
      </c>
      <c r="D14" s="192" t="s">
        <v>97</v>
      </c>
    </row>
    <row r="15" spans="1:14" ht="14.25" x14ac:dyDescent="0.2">
      <c r="A15" s="192">
        <v>6020040</v>
      </c>
      <c r="B15" s="192" t="s">
        <v>26</v>
      </c>
      <c r="C15" s="192" t="s">
        <v>170</v>
      </c>
      <c r="D15" s="192" t="s">
        <v>97</v>
      </c>
    </row>
    <row r="16" spans="1:14" ht="14.25" x14ac:dyDescent="0.2">
      <c r="A16" s="192">
        <v>6020050</v>
      </c>
      <c r="B16" s="192" t="s">
        <v>148</v>
      </c>
      <c r="C16" s="192" t="s">
        <v>170</v>
      </c>
      <c r="D16" s="192" t="s">
        <v>97</v>
      </c>
    </row>
    <row r="17" spans="1:4" ht="14.25" x14ac:dyDescent="0.2">
      <c r="A17" s="192">
        <v>6020070</v>
      </c>
      <c r="B17" s="192" t="s">
        <v>589</v>
      </c>
      <c r="C17" s="192" t="s">
        <v>170</v>
      </c>
      <c r="D17" s="192" t="s">
        <v>97</v>
      </c>
    </row>
    <row r="18" spans="1:4" ht="14.25" x14ac:dyDescent="0.2">
      <c r="A18" s="192">
        <v>6020080</v>
      </c>
      <c r="B18" s="192" t="s">
        <v>590</v>
      </c>
      <c r="C18" s="192" t="s">
        <v>170</v>
      </c>
      <c r="D18" s="192" t="s">
        <v>97</v>
      </c>
    </row>
    <row r="19" spans="1:4" ht="14.25" x14ac:dyDescent="0.2">
      <c r="A19" s="192">
        <v>6020090</v>
      </c>
      <c r="B19" s="192" t="s">
        <v>764</v>
      </c>
      <c r="C19" s="192" t="s">
        <v>170</v>
      </c>
      <c r="D19" s="192" t="s">
        <v>97</v>
      </c>
    </row>
    <row r="20" spans="1:4" ht="14.25" x14ac:dyDescent="0.2">
      <c r="A20" s="192">
        <v>6030000</v>
      </c>
      <c r="B20" s="192" t="s">
        <v>263</v>
      </c>
      <c r="C20" s="192" t="s">
        <v>171</v>
      </c>
      <c r="D20" s="192" t="s">
        <v>97</v>
      </c>
    </row>
    <row r="21" spans="1:4" ht="14.25" x14ac:dyDescent="0.2">
      <c r="A21" s="192">
        <v>6030031</v>
      </c>
      <c r="B21" s="192" t="s">
        <v>547</v>
      </c>
      <c r="C21" s="192" t="s">
        <v>171</v>
      </c>
      <c r="D21" s="192" t="s">
        <v>97</v>
      </c>
    </row>
    <row r="22" spans="1:4" ht="14.25" x14ac:dyDescent="0.2">
      <c r="A22" s="192">
        <v>6030061</v>
      </c>
      <c r="B22" s="192" t="s">
        <v>334</v>
      </c>
      <c r="C22" s="192" t="s">
        <v>171</v>
      </c>
      <c r="D22" s="192" t="s">
        <v>97</v>
      </c>
    </row>
    <row r="23" spans="1:4" ht="14.25" x14ac:dyDescent="0.2">
      <c r="A23" s="192">
        <v>6030071</v>
      </c>
      <c r="B23" s="192" t="s">
        <v>335</v>
      </c>
      <c r="C23" s="192" t="s">
        <v>171</v>
      </c>
      <c r="D23" s="192" t="s">
        <v>97</v>
      </c>
    </row>
    <row r="24" spans="1:4" ht="14.25" x14ac:dyDescent="0.2">
      <c r="A24" s="192">
        <v>6030081</v>
      </c>
      <c r="B24" s="192" t="s">
        <v>336</v>
      </c>
      <c r="C24" s="192" t="s">
        <v>171</v>
      </c>
      <c r="D24" s="192" t="s">
        <v>97</v>
      </c>
    </row>
    <row r="25" spans="1:4" ht="14.25" x14ac:dyDescent="0.2">
      <c r="A25" s="192">
        <v>6030101</v>
      </c>
      <c r="B25" s="192" t="s">
        <v>401</v>
      </c>
      <c r="C25" s="192" t="s">
        <v>171</v>
      </c>
      <c r="D25" s="192" t="s">
        <v>97</v>
      </c>
    </row>
    <row r="26" spans="1:4" ht="14.25" x14ac:dyDescent="0.2">
      <c r="A26" s="192">
        <v>6030121</v>
      </c>
      <c r="B26" s="192" t="s">
        <v>337</v>
      </c>
      <c r="C26" s="192" t="s">
        <v>171</v>
      </c>
      <c r="D26" s="192" t="s">
        <v>97</v>
      </c>
    </row>
    <row r="27" spans="1:4" ht="14.25" x14ac:dyDescent="0.2">
      <c r="A27" s="192">
        <v>6030131</v>
      </c>
      <c r="B27" s="192" t="s">
        <v>338</v>
      </c>
      <c r="C27" s="192" t="s">
        <v>171</v>
      </c>
      <c r="D27" s="192" t="s">
        <v>97</v>
      </c>
    </row>
    <row r="28" spans="1:4" ht="14.25" x14ac:dyDescent="0.2">
      <c r="A28" s="192">
        <v>6030141</v>
      </c>
      <c r="B28" s="192" t="s">
        <v>591</v>
      </c>
      <c r="C28" s="192" t="s">
        <v>171</v>
      </c>
      <c r="D28" s="192" t="s">
        <v>97</v>
      </c>
    </row>
    <row r="29" spans="1:4" ht="14.25" x14ac:dyDescent="0.2">
      <c r="A29" s="192">
        <v>6030151</v>
      </c>
      <c r="B29" s="192" t="s">
        <v>339</v>
      </c>
      <c r="C29" s="192" t="s">
        <v>171</v>
      </c>
      <c r="D29" s="192" t="s">
        <v>97</v>
      </c>
    </row>
    <row r="30" spans="1:4" ht="14.25" x14ac:dyDescent="0.2">
      <c r="A30" s="192">
        <v>6030171</v>
      </c>
      <c r="B30" s="192" t="s">
        <v>402</v>
      </c>
      <c r="C30" s="192" t="s">
        <v>171</v>
      </c>
      <c r="D30" s="192" t="s">
        <v>97</v>
      </c>
    </row>
    <row r="31" spans="1:4" ht="14.25" x14ac:dyDescent="0.2">
      <c r="A31" s="192">
        <v>6030181</v>
      </c>
      <c r="B31" s="192" t="s">
        <v>743</v>
      </c>
      <c r="C31" s="192" t="s">
        <v>171</v>
      </c>
      <c r="D31" s="192" t="s">
        <v>97</v>
      </c>
    </row>
    <row r="32" spans="1:4" ht="14.25" x14ac:dyDescent="0.2">
      <c r="A32" s="192">
        <v>6030191</v>
      </c>
      <c r="B32" s="192" t="s">
        <v>838</v>
      </c>
      <c r="C32" s="192" t="s">
        <v>171</v>
      </c>
      <c r="D32" s="192" t="s">
        <v>97</v>
      </c>
    </row>
    <row r="33" spans="1:4" ht="14.25" x14ac:dyDescent="0.2">
      <c r="A33" s="192">
        <v>6040000</v>
      </c>
      <c r="B33" s="192" t="s">
        <v>264</v>
      </c>
      <c r="C33" s="192" t="s">
        <v>403</v>
      </c>
      <c r="D33" s="192" t="s">
        <v>97</v>
      </c>
    </row>
    <row r="34" spans="1:4" ht="14.25" x14ac:dyDescent="0.2">
      <c r="A34" s="192">
        <v>6040100</v>
      </c>
      <c r="B34" s="192" t="s">
        <v>22</v>
      </c>
      <c r="C34" s="192" t="s">
        <v>403</v>
      </c>
      <c r="D34" s="192" t="s">
        <v>97</v>
      </c>
    </row>
    <row r="35" spans="1:4" ht="14.25" x14ac:dyDescent="0.2">
      <c r="A35" s="192">
        <v>6040200</v>
      </c>
      <c r="B35" s="192" t="s">
        <v>265</v>
      </c>
      <c r="C35" s="192" t="s">
        <v>403</v>
      </c>
      <c r="D35" s="192" t="s">
        <v>97</v>
      </c>
    </row>
    <row r="36" spans="1:4" ht="14.25" x14ac:dyDescent="0.2">
      <c r="A36" s="192">
        <v>6040300</v>
      </c>
      <c r="B36" s="192" t="s">
        <v>226</v>
      </c>
      <c r="C36" s="192" t="s">
        <v>403</v>
      </c>
      <c r="D36" s="192" t="s">
        <v>97</v>
      </c>
    </row>
    <row r="37" spans="1:4" ht="14.25" x14ac:dyDescent="0.2">
      <c r="A37" s="192">
        <v>6040310</v>
      </c>
      <c r="B37" s="192" t="s">
        <v>230</v>
      </c>
      <c r="C37" s="192" t="s">
        <v>403</v>
      </c>
      <c r="D37" s="192" t="s">
        <v>97</v>
      </c>
    </row>
    <row r="38" spans="1:4" ht="14.25" x14ac:dyDescent="0.2">
      <c r="A38" s="192">
        <v>6040311</v>
      </c>
      <c r="B38" s="192" t="s">
        <v>404</v>
      </c>
      <c r="C38" s="192" t="s">
        <v>403</v>
      </c>
      <c r="D38" s="192" t="s">
        <v>97</v>
      </c>
    </row>
    <row r="39" spans="1:4" ht="14.25" x14ac:dyDescent="0.2">
      <c r="A39" s="192">
        <v>6040399</v>
      </c>
      <c r="B39" s="192" t="s">
        <v>683</v>
      </c>
      <c r="C39" s="192" t="s">
        <v>170</v>
      </c>
      <c r="D39" s="192" t="s">
        <v>97</v>
      </c>
    </row>
    <row r="40" spans="1:4" ht="14.25" x14ac:dyDescent="0.2">
      <c r="A40" s="192">
        <v>6050000</v>
      </c>
      <c r="B40" s="192" t="s">
        <v>232</v>
      </c>
      <c r="C40" s="192" t="s">
        <v>405</v>
      </c>
      <c r="D40" s="192" t="s">
        <v>97</v>
      </c>
    </row>
    <row r="41" spans="1:4" ht="14.25" x14ac:dyDescent="0.2">
      <c r="A41" s="192">
        <v>6050100</v>
      </c>
      <c r="B41" s="192" t="s">
        <v>233</v>
      </c>
      <c r="C41" s="192" t="s">
        <v>405</v>
      </c>
      <c r="D41" s="192" t="s">
        <v>97</v>
      </c>
    </row>
    <row r="42" spans="1:4" ht="14.25" x14ac:dyDescent="0.2">
      <c r="A42" s="192">
        <v>6050200</v>
      </c>
      <c r="B42" s="192" t="s">
        <v>234</v>
      </c>
      <c r="C42" s="192" t="s">
        <v>405</v>
      </c>
      <c r="D42" s="192" t="s">
        <v>97</v>
      </c>
    </row>
    <row r="43" spans="1:4" ht="14.25" x14ac:dyDescent="0.2">
      <c r="A43" s="192">
        <v>6061000</v>
      </c>
      <c r="B43" s="192" t="s">
        <v>266</v>
      </c>
      <c r="C43" s="192" t="s">
        <v>405</v>
      </c>
      <c r="D43" s="192" t="s">
        <v>97</v>
      </c>
    </row>
    <row r="44" spans="1:4" ht="14.25" x14ac:dyDescent="0.2">
      <c r="A44" s="192">
        <v>6061100</v>
      </c>
      <c r="B44" s="192" t="s">
        <v>236</v>
      </c>
      <c r="C44" s="192" t="s">
        <v>405</v>
      </c>
      <c r="D44" s="192" t="s">
        <v>97</v>
      </c>
    </row>
    <row r="45" spans="1:4" ht="14.25" x14ac:dyDescent="0.2">
      <c r="A45" s="192">
        <v>6062000</v>
      </c>
      <c r="B45" s="192" t="s">
        <v>267</v>
      </c>
      <c r="C45" s="192" t="s">
        <v>405</v>
      </c>
      <c r="D45" s="192" t="s">
        <v>97</v>
      </c>
    </row>
    <row r="46" spans="1:4" ht="14.25" x14ac:dyDescent="0.2">
      <c r="A46" s="192">
        <v>6062100</v>
      </c>
      <c r="B46" s="192" t="s">
        <v>238</v>
      </c>
      <c r="C46" s="192" t="s">
        <v>405</v>
      </c>
      <c r="D46" s="192" t="s">
        <v>97</v>
      </c>
    </row>
    <row r="47" spans="1:4" ht="14.25" x14ac:dyDescent="0.2">
      <c r="A47" s="192">
        <v>6063000</v>
      </c>
      <c r="B47" s="192" t="s">
        <v>268</v>
      </c>
      <c r="C47" s="192" t="s">
        <v>405</v>
      </c>
      <c r="D47" s="192" t="s">
        <v>97</v>
      </c>
    </row>
    <row r="48" spans="1:4" ht="14.25" x14ac:dyDescent="0.2">
      <c r="A48" s="192">
        <v>6063100</v>
      </c>
      <c r="B48" s="192" t="s">
        <v>240</v>
      </c>
      <c r="C48" s="192" t="s">
        <v>405</v>
      </c>
      <c r="D48" s="192" t="s">
        <v>97</v>
      </c>
    </row>
    <row r="49" spans="1:4" ht="14.25" x14ac:dyDescent="0.2">
      <c r="A49" s="192">
        <v>6064000</v>
      </c>
      <c r="B49" s="192" t="s">
        <v>242</v>
      </c>
      <c r="C49" s="192" t="s">
        <v>405</v>
      </c>
      <c r="D49" s="192" t="s">
        <v>97</v>
      </c>
    </row>
    <row r="50" spans="1:4" ht="14.25" x14ac:dyDescent="0.2">
      <c r="A50" s="192">
        <v>6064200</v>
      </c>
      <c r="B50" s="192" t="s">
        <v>71</v>
      </c>
      <c r="C50" s="192" t="s">
        <v>405</v>
      </c>
      <c r="D50" s="192" t="s">
        <v>97</v>
      </c>
    </row>
    <row r="51" spans="1:4" ht="14.25" x14ac:dyDescent="0.2">
      <c r="A51" s="192">
        <v>6070000</v>
      </c>
      <c r="B51" s="192" t="s">
        <v>48</v>
      </c>
      <c r="C51" s="192" t="s">
        <v>405</v>
      </c>
      <c r="D51" s="192" t="s">
        <v>97</v>
      </c>
    </row>
    <row r="52" spans="1:4" ht="14.25" x14ac:dyDescent="0.2">
      <c r="A52" s="192">
        <v>6070100</v>
      </c>
      <c r="B52" s="192" t="s">
        <v>149</v>
      </c>
      <c r="C52" s="192" t="s">
        <v>405</v>
      </c>
      <c r="D52" s="192" t="s">
        <v>97</v>
      </c>
    </row>
    <row r="53" spans="1:4" ht="14.25" x14ac:dyDescent="0.2">
      <c r="A53" s="192">
        <v>6080000</v>
      </c>
      <c r="B53" s="192" t="s">
        <v>49</v>
      </c>
      <c r="C53" s="192" t="s">
        <v>436</v>
      </c>
      <c r="D53" s="192" t="s">
        <v>97</v>
      </c>
    </row>
    <row r="54" spans="1:4" ht="14.25" x14ac:dyDescent="0.2">
      <c r="A54" s="192">
        <v>6080100</v>
      </c>
      <c r="B54" s="192" t="s">
        <v>244</v>
      </c>
      <c r="C54" s="192" t="s">
        <v>406</v>
      </c>
      <c r="D54" s="192" t="s">
        <v>97</v>
      </c>
    </row>
    <row r="55" spans="1:4" ht="14.25" x14ac:dyDescent="0.2">
      <c r="A55" s="192">
        <v>6090100</v>
      </c>
      <c r="B55" s="192" t="s">
        <v>457</v>
      </c>
      <c r="C55" s="192" t="s">
        <v>438</v>
      </c>
      <c r="D55" s="192" t="s">
        <v>97</v>
      </c>
    </row>
    <row r="56" spans="1:4" ht="14.25" x14ac:dyDescent="0.2">
      <c r="A56" s="192">
        <v>6101010</v>
      </c>
      <c r="B56" s="192" t="s">
        <v>931</v>
      </c>
      <c r="C56" s="194" t="s">
        <v>368</v>
      </c>
      <c r="D56" s="192" t="s">
        <v>97</v>
      </c>
    </row>
    <row r="57" spans="1:4" ht="14.25" x14ac:dyDescent="0.2">
      <c r="A57" s="192">
        <v>6101020</v>
      </c>
      <c r="B57" s="192" t="s">
        <v>269</v>
      </c>
      <c r="C57" s="194" t="s">
        <v>369</v>
      </c>
      <c r="D57" s="192" t="s">
        <v>97</v>
      </c>
    </row>
    <row r="58" spans="1:4" ht="14.25" x14ac:dyDescent="0.2">
      <c r="A58" s="192">
        <v>6101030</v>
      </c>
      <c r="B58" s="192" t="s">
        <v>844</v>
      </c>
      <c r="C58" s="194" t="s">
        <v>434</v>
      </c>
      <c r="D58" s="192" t="s">
        <v>97</v>
      </c>
    </row>
    <row r="59" spans="1:4" ht="14.25" x14ac:dyDescent="0.2">
      <c r="A59" s="192">
        <v>6102010</v>
      </c>
      <c r="B59" s="192" t="s">
        <v>932</v>
      </c>
      <c r="C59" s="194" t="s">
        <v>370</v>
      </c>
      <c r="D59" s="192" t="s">
        <v>97</v>
      </c>
    </row>
    <row r="60" spans="1:4" ht="14.25" x14ac:dyDescent="0.2">
      <c r="A60" s="192">
        <v>6102020</v>
      </c>
      <c r="B60" s="192" t="s">
        <v>933</v>
      </c>
      <c r="C60" s="194" t="s">
        <v>371</v>
      </c>
      <c r="D60" s="192" t="s">
        <v>97</v>
      </c>
    </row>
    <row r="61" spans="1:4" ht="14.25" x14ac:dyDescent="0.2">
      <c r="A61" s="192">
        <v>6102030</v>
      </c>
      <c r="B61" s="192" t="s">
        <v>270</v>
      </c>
      <c r="C61" s="194" t="s">
        <v>372</v>
      </c>
      <c r="D61" s="192" t="s">
        <v>97</v>
      </c>
    </row>
    <row r="62" spans="1:4" ht="14.25" x14ac:dyDescent="0.2">
      <c r="A62" s="192">
        <v>6103010</v>
      </c>
      <c r="B62" s="192" t="s">
        <v>934</v>
      </c>
      <c r="C62" s="194" t="s">
        <v>373</v>
      </c>
      <c r="D62" s="192" t="s">
        <v>97</v>
      </c>
    </row>
    <row r="63" spans="1:4" ht="14.25" x14ac:dyDescent="0.2">
      <c r="A63" s="192">
        <v>6103020</v>
      </c>
      <c r="B63" s="192" t="s">
        <v>935</v>
      </c>
      <c r="C63" s="194" t="s">
        <v>374</v>
      </c>
      <c r="D63" s="192" t="s">
        <v>97</v>
      </c>
    </row>
    <row r="64" spans="1:4" ht="14.25" x14ac:dyDescent="0.2">
      <c r="A64" s="192">
        <v>6103030</v>
      </c>
      <c r="B64" s="192" t="s">
        <v>271</v>
      </c>
      <c r="C64" s="194" t="s">
        <v>375</v>
      </c>
      <c r="D64" s="192" t="s">
        <v>97</v>
      </c>
    </row>
    <row r="65" spans="1:4" ht="14.25" x14ac:dyDescent="0.2">
      <c r="A65" s="192">
        <v>6104010</v>
      </c>
      <c r="B65" s="192" t="s">
        <v>936</v>
      </c>
      <c r="C65" s="194" t="s">
        <v>54</v>
      </c>
      <c r="D65" s="192" t="s">
        <v>97</v>
      </c>
    </row>
    <row r="66" spans="1:4" ht="14.25" x14ac:dyDescent="0.2">
      <c r="A66" s="192">
        <v>6104020</v>
      </c>
      <c r="B66" s="192" t="s">
        <v>937</v>
      </c>
      <c r="C66" s="194" t="s">
        <v>54</v>
      </c>
      <c r="D66" s="192" t="s">
        <v>97</v>
      </c>
    </row>
    <row r="67" spans="1:4" ht="14.25" x14ac:dyDescent="0.2">
      <c r="A67" s="192">
        <v>6104030</v>
      </c>
      <c r="B67" s="192" t="s">
        <v>938</v>
      </c>
      <c r="C67" s="194" t="s">
        <v>54</v>
      </c>
      <c r="D67" s="192" t="s">
        <v>97</v>
      </c>
    </row>
    <row r="68" spans="1:4" ht="14.25" x14ac:dyDescent="0.2">
      <c r="A68" s="192">
        <v>6109990</v>
      </c>
      <c r="B68" s="192" t="s">
        <v>340</v>
      </c>
      <c r="C68" s="194" t="s">
        <v>974</v>
      </c>
      <c r="D68" s="192" t="s">
        <v>97</v>
      </c>
    </row>
    <row r="69" spans="1:4" ht="14.25" x14ac:dyDescent="0.2">
      <c r="A69" s="192">
        <v>6110000</v>
      </c>
      <c r="B69" s="192" t="s">
        <v>150</v>
      </c>
      <c r="C69" s="192" t="s">
        <v>174</v>
      </c>
      <c r="D69" s="192" t="s">
        <v>97</v>
      </c>
    </row>
    <row r="70" spans="1:4" ht="14.25" x14ac:dyDescent="0.2">
      <c r="A70" s="192">
        <v>6110011</v>
      </c>
      <c r="B70" s="192" t="s">
        <v>407</v>
      </c>
      <c r="C70" s="192" t="s">
        <v>174</v>
      </c>
      <c r="D70" s="192" t="s">
        <v>97</v>
      </c>
    </row>
    <row r="71" spans="1:4" ht="14.25" x14ac:dyDescent="0.2">
      <c r="A71" s="192">
        <v>6110021</v>
      </c>
      <c r="B71" s="192" t="s">
        <v>341</v>
      </c>
      <c r="C71" s="192" t="s">
        <v>174</v>
      </c>
      <c r="D71" s="192" t="s">
        <v>97</v>
      </c>
    </row>
    <row r="72" spans="1:4" ht="14.25" x14ac:dyDescent="0.2">
      <c r="A72" s="192">
        <v>6110031</v>
      </c>
      <c r="B72" s="192" t="s">
        <v>408</v>
      </c>
      <c r="C72" s="192" t="s">
        <v>174</v>
      </c>
      <c r="D72" s="192" t="s">
        <v>97</v>
      </c>
    </row>
    <row r="73" spans="1:4" ht="14.25" x14ac:dyDescent="0.2">
      <c r="A73" s="192">
        <v>6110041</v>
      </c>
      <c r="B73" s="192" t="s">
        <v>342</v>
      </c>
      <c r="C73" s="192" t="s">
        <v>174</v>
      </c>
      <c r="D73" s="192" t="s">
        <v>97</v>
      </c>
    </row>
    <row r="74" spans="1:4" ht="14.25" x14ac:dyDescent="0.2">
      <c r="A74" s="192">
        <v>6110100</v>
      </c>
      <c r="B74" s="192" t="s">
        <v>29</v>
      </c>
      <c r="C74" s="192" t="s">
        <v>174</v>
      </c>
      <c r="D74" s="192" t="s">
        <v>97</v>
      </c>
    </row>
    <row r="75" spans="1:4" ht="14.25" x14ac:dyDescent="0.2">
      <c r="A75" s="192">
        <v>6120000</v>
      </c>
      <c r="B75" s="192" t="s">
        <v>30</v>
      </c>
      <c r="C75" s="192" t="s">
        <v>174</v>
      </c>
      <c r="D75" s="192" t="s">
        <v>97</v>
      </c>
    </row>
    <row r="76" spans="1:4" ht="14.25" x14ac:dyDescent="0.2">
      <c r="A76" s="192">
        <v>6120060</v>
      </c>
      <c r="B76" s="192" t="s">
        <v>592</v>
      </c>
      <c r="C76" s="192" t="s">
        <v>174</v>
      </c>
      <c r="D76" s="192" t="s">
        <v>97</v>
      </c>
    </row>
    <row r="77" spans="1:4" ht="14.25" x14ac:dyDescent="0.2">
      <c r="A77" s="192">
        <v>6120070</v>
      </c>
      <c r="B77" s="192" t="s">
        <v>593</v>
      </c>
      <c r="C77" s="192" t="s">
        <v>174</v>
      </c>
      <c r="D77" s="192" t="s">
        <v>97</v>
      </c>
    </row>
    <row r="78" spans="1:4" ht="14.25" x14ac:dyDescent="0.2">
      <c r="A78" s="192">
        <v>6120100</v>
      </c>
      <c r="B78" s="192" t="s">
        <v>594</v>
      </c>
      <c r="C78" s="192" t="s">
        <v>174</v>
      </c>
      <c r="D78" s="192" t="s">
        <v>97</v>
      </c>
    </row>
    <row r="79" spans="1:4" ht="14.25" x14ac:dyDescent="0.2">
      <c r="A79" s="192">
        <v>6120111</v>
      </c>
      <c r="B79" s="192" t="s">
        <v>343</v>
      </c>
      <c r="C79" s="192" t="s">
        <v>174</v>
      </c>
      <c r="D79" s="192" t="s">
        <v>97</v>
      </c>
    </row>
    <row r="80" spans="1:4" ht="14.25" x14ac:dyDescent="0.2">
      <c r="A80" s="192">
        <v>6120131</v>
      </c>
      <c r="B80" s="192" t="s">
        <v>409</v>
      </c>
      <c r="C80" s="192" t="s">
        <v>174</v>
      </c>
      <c r="D80" s="192" t="s">
        <v>97</v>
      </c>
    </row>
    <row r="81" spans="1:4" ht="14.25" x14ac:dyDescent="0.2">
      <c r="A81" s="192">
        <v>6120141</v>
      </c>
      <c r="B81" s="192" t="s">
        <v>410</v>
      </c>
      <c r="C81" s="192" t="s">
        <v>174</v>
      </c>
      <c r="D81" s="192" t="s">
        <v>97</v>
      </c>
    </row>
    <row r="82" spans="1:4" ht="14.25" x14ac:dyDescent="0.2">
      <c r="A82" s="192">
        <v>6120151</v>
      </c>
      <c r="B82" s="192" t="s">
        <v>344</v>
      </c>
      <c r="C82" s="192" t="s">
        <v>174</v>
      </c>
      <c r="D82" s="192" t="s">
        <v>97</v>
      </c>
    </row>
    <row r="83" spans="1:4" ht="14.25" x14ac:dyDescent="0.2">
      <c r="A83" s="192">
        <v>6120161</v>
      </c>
      <c r="B83" s="192" t="s">
        <v>345</v>
      </c>
      <c r="C83" s="192" t="s">
        <v>174</v>
      </c>
      <c r="D83" s="192" t="s">
        <v>97</v>
      </c>
    </row>
    <row r="84" spans="1:4" ht="14.25" x14ac:dyDescent="0.2">
      <c r="A84" s="192">
        <v>6120171</v>
      </c>
      <c r="B84" s="192" t="s">
        <v>458</v>
      </c>
      <c r="C84" s="192" t="s">
        <v>174</v>
      </c>
      <c r="D84" s="192" t="s">
        <v>97</v>
      </c>
    </row>
    <row r="85" spans="1:4" ht="14.25" x14ac:dyDescent="0.2">
      <c r="A85" s="192">
        <v>6210000</v>
      </c>
      <c r="B85" s="192" t="s">
        <v>151</v>
      </c>
      <c r="C85" s="192" t="s">
        <v>171</v>
      </c>
      <c r="D85" s="192" t="s">
        <v>97</v>
      </c>
    </row>
    <row r="86" spans="1:4" ht="14.25" x14ac:dyDescent="0.2">
      <c r="A86" s="192">
        <v>6210100</v>
      </c>
      <c r="B86" s="192" t="s">
        <v>31</v>
      </c>
      <c r="C86" s="192" t="s">
        <v>171</v>
      </c>
      <c r="D86" s="192" t="s">
        <v>97</v>
      </c>
    </row>
    <row r="87" spans="1:4" ht="14.25" x14ac:dyDescent="0.2">
      <c r="A87" s="192">
        <v>6210200</v>
      </c>
      <c r="B87" s="192" t="s">
        <v>32</v>
      </c>
      <c r="C87" s="192" t="s">
        <v>171</v>
      </c>
      <c r="D87" s="192" t="s">
        <v>97</v>
      </c>
    </row>
    <row r="88" spans="1:4" ht="14.25" x14ac:dyDescent="0.2">
      <c r="A88" s="192">
        <v>6210300</v>
      </c>
      <c r="B88" s="192" t="s">
        <v>245</v>
      </c>
      <c r="C88" s="192" t="s">
        <v>171</v>
      </c>
      <c r="D88" s="192" t="s">
        <v>97</v>
      </c>
    </row>
    <row r="89" spans="1:4" ht="14.25" x14ac:dyDescent="0.2">
      <c r="A89" s="192">
        <v>6210400</v>
      </c>
      <c r="B89" s="192" t="s">
        <v>246</v>
      </c>
      <c r="C89" s="192" t="s">
        <v>177</v>
      </c>
      <c r="D89" s="192" t="s">
        <v>97</v>
      </c>
    </row>
    <row r="90" spans="1:4" ht="14.25" x14ac:dyDescent="0.2">
      <c r="A90" s="192">
        <v>6210500</v>
      </c>
      <c r="B90" s="192" t="s">
        <v>33</v>
      </c>
      <c r="C90" s="192" t="s">
        <v>171</v>
      </c>
      <c r="D90" s="192" t="s">
        <v>97</v>
      </c>
    </row>
    <row r="91" spans="1:4" ht="14.25" x14ac:dyDescent="0.2">
      <c r="A91" s="192">
        <v>6210600</v>
      </c>
      <c r="B91" s="192" t="s">
        <v>247</v>
      </c>
      <c r="C91" s="192" t="s">
        <v>171</v>
      </c>
      <c r="D91" s="192" t="s">
        <v>97</v>
      </c>
    </row>
    <row r="92" spans="1:4" ht="14.25" x14ac:dyDescent="0.2">
      <c r="A92" s="192">
        <v>6210800</v>
      </c>
      <c r="B92" s="192" t="s">
        <v>595</v>
      </c>
      <c r="C92" s="192" t="s">
        <v>171</v>
      </c>
      <c r="D92" s="192" t="s">
        <v>97</v>
      </c>
    </row>
    <row r="93" spans="1:4" ht="14.25" x14ac:dyDescent="0.2">
      <c r="A93" s="192">
        <v>6220000</v>
      </c>
      <c r="B93" s="192" t="s">
        <v>34</v>
      </c>
      <c r="C93" s="192" t="s">
        <v>177</v>
      </c>
      <c r="D93" s="192" t="s">
        <v>97</v>
      </c>
    </row>
    <row r="94" spans="1:4" ht="14.25" x14ac:dyDescent="0.2">
      <c r="A94" s="192">
        <v>6220100</v>
      </c>
      <c r="B94" s="192" t="s">
        <v>35</v>
      </c>
      <c r="C94" s="192" t="s">
        <v>177</v>
      </c>
      <c r="D94" s="192" t="s">
        <v>97</v>
      </c>
    </row>
    <row r="95" spans="1:4" ht="14.25" x14ac:dyDescent="0.2">
      <c r="A95" s="192">
        <v>6230000</v>
      </c>
      <c r="B95" s="192" t="s">
        <v>448</v>
      </c>
      <c r="C95" s="192" t="s">
        <v>175</v>
      </c>
      <c r="D95" s="192" t="s">
        <v>97</v>
      </c>
    </row>
    <row r="96" spans="1:4" ht="14.25" x14ac:dyDescent="0.2">
      <c r="A96" s="192">
        <v>6240000</v>
      </c>
      <c r="B96" s="192" t="s">
        <v>152</v>
      </c>
      <c r="C96" s="192" t="s">
        <v>171</v>
      </c>
      <c r="D96" s="192" t="s">
        <v>97</v>
      </c>
    </row>
    <row r="97" spans="1:4" ht="14.25" x14ac:dyDescent="0.2">
      <c r="A97" s="192">
        <v>6240100</v>
      </c>
      <c r="B97" s="192" t="s">
        <v>507</v>
      </c>
      <c r="C97" s="192" t="s">
        <v>171</v>
      </c>
      <c r="D97" s="192" t="s">
        <v>97</v>
      </c>
    </row>
    <row r="98" spans="1:4" ht="14.25" x14ac:dyDescent="0.2">
      <c r="A98" s="192">
        <v>6240200</v>
      </c>
      <c r="B98" s="192" t="s">
        <v>439</v>
      </c>
      <c r="C98" s="192" t="s">
        <v>171</v>
      </c>
      <c r="D98" s="192" t="s">
        <v>97</v>
      </c>
    </row>
    <row r="99" spans="1:4" ht="14.25" x14ac:dyDescent="0.2">
      <c r="A99" s="192">
        <v>6240300</v>
      </c>
      <c r="B99" s="192" t="s">
        <v>596</v>
      </c>
      <c r="C99" s="192" t="s">
        <v>171</v>
      </c>
      <c r="D99" s="192" t="s">
        <v>97</v>
      </c>
    </row>
    <row r="100" spans="1:4" ht="14.25" x14ac:dyDescent="0.2">
      <c r="A100" s="192">
        <v>6250000</v>
      </c>
      <c r="B100" s="192" t="s">
        <v>153</v>
      </c>
      <c r="C100" s="192" t="s">
        <v>177</v>
      </c>
      <c r="D100" s="192" t="s">
        <v>97</v>
      </c>
    </row>
    <row r="101" spans="1:4" ht="14.25" x14ac:dyDescent="0.2">
      <c r="A101" s="192">
        <v>6310000</v>
      </c>
      <c r="B101" s="192" t="s">
        <v>249</v>
      </c>
      <c r="C101" s="192" t="s">
        <v>178</v>
      </c>
      <c r="D101" s="192" t="s">
        <v>97</v>
      </c>
    </row>
    <row r="102" spans="1:4" ht="14.25" x14ac:dyDescent="0.2">
      <c r="A102" s="192">
        <v>6320000</v>
      </c>
      <c r="B102" s="192" t="s">
        <v>250</v>
      </c>
      <c r="C102" s="192" t="s">
        <v>178</v>
      </c>
      <c r="D102" s="192" t="s">
        <v>97</v>
      </c>
    </row>
    <row r="103" spans="1:4" ht="14.25" x14ac:dyDescent="0.2">
      <c r="A103" s="192">
        <v>6320011</v>
      </c>
      <c r="B103" s="192" t="s">
        <v>597</v>
      </c>
      <c r="C103" s="192" t="s">
        <v>171</v>
      </c>
      <c r="D103" s="192" t="s">
        <v>97</v>
      </c>
    </row>
    <row r="104" spans="1:4" ht="14.25" x14ac:dyDescent="0.2">
      <c r="A104" s="192">
        <v>6330000</v>
      </c>
      <c r="B104" s="192" t="s">
        <v>272</v>
      </c>
      <c r="C104" s="192" t="s">
        <v>178</v>
      </c>
      <c r="D104" s="192" t="s">
        <v>97</v>
      </c>
    </row>
    <row r="105" spans="1:4" ht="14.25" x14ac:dyDescent="0.2">
      <c r="A105" s="192">
        <v>6330100</v>
      </c>
      <c r="B105" s="192" t="s">
        <v>459</v>
      </c>
      <c r="C105" s="192" t="s">
        <v>178</v>
      </c>
      <c r="D105" s="192" t="s">
        <v>97</v>
      </c>
    </row>
    <row r="106" spans="1:4" ht="14.25" x14ac:dyDescent="0.2">
      <c r="A106" s="192">
        <v>6330200</v>
      </c>
      <c r="B106" s="192" t="s">
        <v>460</v>
      </c>
      <c r="C106" s="192" t="s">
        <v>178</v>
      </c>
      <c r="D106" s="192" t="s">
        <v>97</v>
      </c>
    </row>
    <row r="107" spans="1:4" ht="14.25" x14ac:dyDescent="0.2">
      <c r="A107" s="192">
        <v>6340000</v>
      </c>
      <c r="B107" s="192" t="s">
        <v>744</v>
      </c>
      <c r="C107" s="192" t="s">
        <v>178</v>
      </c>
      <c r="D107" s="192" t="s">
        <v>97</v>
      </c>
    </row>
    <row r="108" spans="1:4" ht="14.25" x14ac:dyDescent="0.2">
      <c r="A108" s="192">
        <v>6340100</v>
      </c>
      <c r="B108" s="192" t="s">
        <v>251</v>
      </c>
      <c r="C108" s="192" t="s">
        <v>405</v>
      </c>
      <c r="D108" s="192" t="s">
        <v>97</v>
      </c>
    </row>
    <row r="109" spans="1:4" ht="14.25" x14ac:dyDescent="0.2">
      <c r="A109" s="192">
        <v>6340200</v>
      </c>
      <c r="B109" s="192" t="s">
        <v>252</v>
      </c>
      <c r="C109" s="192" t="s">
        <v>405</v>
      </c>
      <c r="D109" s="192" t="s">
        <v>97</v>
      </c>
    </row>
    <row r="110" spans="1:4" ht="14.25" x14ac:dyDescent="0.2">
      <c r="A110" s="192">
        <v>6410000</v>
      </c>
      <c r="B110" s="192" t="s">
        <v>154</v>
      </c>
      <c r="C110" s="192" t="s">
        <v>173</v>
      </c>
      <c r="D110" s="192" t="s">
        <v>97</v>
      </c>
    </row>
    <row r="111" spans="1:4" ht="14.25" x14ac:dyDescent="0.2">
      <c r="A111" s="192">
        <v>6410021</v>
      </c>
      <c r="B111" s="192" t="s">
        <v>346</v>
      </c>
      <c r="C111" s="192" t="s">
        <v>173</v>
      </c>
      <c r="D111" s="192" t="s">
        <v>97</v>
      </c>
    </row>
    <row r="112" spans="1:4" ht="14.25" x14ac:dyDescent="0.2">
      <c r="A112" s="192">
        <v>6410031</v>
      </c>
      <c r="B112" s="192" t="s">
        <v>94</v>
      </c>
      <c r="C112" s="192" t="s">
        <v>173</v>
      </c>
      <c r="D112" s="192" t="s">
        <v>97</v>
      </c>
    </row>
    <row r="113" spans="1:4" ht="14.25" x14ac:dyDescent="0.2">
      <c r="A113" s="192">
        <v>6410041</v>
      </c>
      <c r="B113" s="192" t="s">
        <v>347</v>
      </c>
      <c r="C113" s="192" t="s">
        <v>173</v>
      </c>
      <c r="D113" s="192" t="s">
        <v>97</v>
      </c>
    </row>
    <row r="114" spans="1:4" ht="14.25" x14ac:dyDescent="0.2">
      <c r="A114" s="192">
        <v>6410051</v>
      </c>
      <c r="B114" s="192" t="s">
        <v>845</v>
      </c>
      <c r="C114" s="192" t="s">
        <v>173</v>
      </c>
      <c r="D114" s="192" t="s">
        <v>97</v>
      </c>
    </row>
    <row r="115" spans="1:4" ht="14.25" x14ac:dyDescent="0.2">
      <c r="A115" s="192">
        <v>6420000</v>
      </c>
      <c r="B115" s="192" t="s">
        <v>253</v>
      </c>
      <c r="C115" s="192" t="s">
        <v>173</v>
      </c>
      <c r="D115" s="192" t="s">
        <v>97</v>
      </c>
    </row>
    <row r="116" spans="1:4" ht="14.25" x14ac:dyDescent="0.2">
      <c r="A116" s="192">
        <v>6420001</v>
      </c>
      <c r="B116" s="192" t="s">
        <v>684</v>
      </c>
      <c r="C116" s="192" t="s">
        <v>173</v>
      </c>
      <c r="D116" s="192" t="s">
        <v>97</v>
      </c>
    </row>
    <row r="117" spans="1:4" ht="14.25" x14ac:dyDescent="0.2">
      <c r="A117" s="192">
        <v>6420011</v>
      </c>
      <c r="B117" s="192" t="s">
        <v>548</v>
      </c>
      <c r="C117" s="192" t="s">
        <v>173</v>
      </c>
      <c r="D117" s="192" t="s">
        <v>97</v>
      </c>
    </row>
    <row r="118" spans="1:4" ht="14.25" x14ac:dyDescent="0.2">
      <c r="A118" s="192">
        <v>6420021</v>
      </c>
      <c r="B118" s="192" t="s">
        <v>411</v>
      </c>
      <c r="C118" s="192" t="s">
        <v>173</v>
      </c>
      <c r="D118" s="192" t="s">
        <v>97</v>
      </c>
    </row>
    <row r="119" spans="1:4" ht="14.25" x14ac:dyDescent="0.2">
      <c r="A119" s="192">
        <v>6420031</v>
      </c>
      <c r="B119" s="192" t="s">
        <v>412</v>
      </c>
      <c r="C119" s="192" t="s">
        <v>173</v>
      </c>
      <c r="D119" s="192" t="s">
        <v>97</v>
      </c>
    </row>
    <row r="120" spans="1:4" ht="14.25" x14ac:dyDescent="0.2">
      <c r="A120" s="192">
        <v>6420041</v>
      </c>
      <c r="B120" s="192" t="s">
        <v>413</v>
      </c>
      <c r="C120" s="192" t="s">
        <v>173</v>
      </c>
      <c r="D120" s="192" t="s">
        <v>97</v>
      </c>
    </row>
    <row r="121" spans="1:4" ht="14.25" x14ac:dyDescent="0.2">
      <c r="A121" s="192">
        <v>6420051</v>
      </c>
      <c r="B121" s="192" t="s">
        <v>414</v>
      </c>
      <c r="C121" s="192" t="s">
        <v>173</v>
      </c>
      <c r="D121" s="192" t="s">
        <v>97</v>
      </c>
    </row>
    <row r="122" spans="1:4" ht="14.25" x14ac:dyDescent="0.2">
      <c r="A122" s="192">
        <v>6420061</v>
      </c>
      <c r="B122" s="192" t="s">
        <v>415</v>
      </c>
      <c r="C122" s="192" t="s">
        <v>173</v>
      </c>
      <c r="D122" s="192" t="s">
        <v>97</v>
      </c>
    </row>
    <row r="123" spans="1:4" ht="14.25" x14ac:dyDescent="0.2">
      <c r="A123" s="192">
        <v>6420071</v>
      </c>
      <c r="B123" s="192" t="s">
        <v>416</v>
      </c>
      <c r="C123" s="192" t="s">
        <v>173</v>
      </c>
      <c r="D123" s="192" t="s">
        <v>97</v>
      </c>
    </row>
    <row r="124" spans="1:4" ht="14.25" x14ac:dyDescent="0.2">
      <c r="A124" s="192">
        <v>6420081</v>
      </c>
      <c r="B124" s="192" t="s">
        <v>417</v>
      </c>
      <c r="C124" s="192" t="s">
        <v>173</v>
      </c>
      <c r="D124" s="192" t="s">
        <v>97</v>
      </c>
    </row>
    <row r="125" spans="1:4" ht="14.25" x14ac:dyDescent="0.2">
      <c r="A125" s="192">
        <v>6420091</v>
      </c>
      <c r="B125" s="192" t="s">
        <v>418</v>
      </c>
      <c r="C125" s="192" t="s">
        <v>173</v>
      </c>
      <c r="D125" s="192" t="s">
        <v>97</v>
      </c>
    </row>
    <row r="126" spans="1:4" ht="14.25" x14ac:dyDescent="0.2">
      <c r="A126" s="192">
        <v>6420101</v>
      </c>
      <c r="B126" s="192" t="s">
        <v>846</v>
      </c>
      <c r="C126" s="192" t="s">
        <v>173</v>
      </c>
      <c r="D126" s="192" t="s">
        <v>97</v>
      </c>
    </row>
    <row r="127" spans="1:4" ht="14.25" x14ac:dyDescent="0.2">
      <c r="A127" s="192">
        <v>6420111</v>
      </c>
      <c r="B127" s="192" t="s">
        <v>419</v>
      </c>
      <c r="C127" s="192" t="s">
        <v>173</v>
      </c>
      <c r="D127" s="192" t="s">
        <v>97</v>
      </c>
    </row>
    <row r="128" spans="1:4" ht="14.25" x14ac:dyDescent="0.2">
      <c r="A128" s="192">
        <v>6420121</v>
      </c>
      <c r="B128" s="192" t="s">
        <v>420</v>
      </c>
      <c r="C128" s="192" t="s">
        <v>173</v>
      </c>
      <c r="D128" s="192" t="s">
        <v>97</v>
      </c>
    </row>
    <row r="129" spans="1:4" ht="14.25" x14ac:dyDescent="0.2">
      <c r="A129" s="192">
        <v>6420131</v>
      </c>
      <c r="B129" s="192" t="s">
        <v>461</v>
      </c>
      <c r="C129" s="192" t="s">
        <v>173</v>
      </c>
      <c r="D129" s="192" t="s">
        <v>97</v>
      </c>
    </row>
    <row r="130" spans="1:4" ht="14.25" x14ac:dyDescent="0.2">
      <c r="A130" s="192">
        <v>6420141</v>
      </c>
      <c r="B130" s="192" t="s">
        <v>421</v>
      </c>
      <c r="C130" s="192" t="s">
        <v>173</v>
      </c>
      <c r="D130" s="192" t="s">
        <v>97</v>
      </c>
    </row>
    <row r="131" spans="1:4" ht="14.25" x14ac:dyDescent="0.2">
      <c r="A131" s="192">
        <v>6420151</v>
      </c>
      <c r="B131" s="192" t="s">
        <v>422</v>
      </c>
      <c r="C131" s="192" t="s">
        <v>173</v>
      </c>
      <c r="D131" s="192" t="s">
        <v>97</v>
      </c>
    </row>
    <row r="132" spans="1:4" ht="14.25" x14ac:dyDescent="0.2">
      <c r="A132" s="192">
        <v>6420161</v>
      </c>
      <c r="B132" s="192" t="s">
        <v>462</v>
      </c>
      <c r="C132" s="192" t="s">
        <v>173</v>
      </c>
      <c r="D132" s="192" t="s">
        <v>97</v>
      </c>
    </row>
    <row r="133" spans="1:4" ht="14.25" x14ac:dyDescent="0.2">
      <c r="A133" s="192">
        <v>6430000</v>
      </c>
      <c r="B133" s="192" t="s">
        <v>254</v>
      </c>
      <c r="C133" s="192" t="s">
        <v>173</v>
      </c>
      <c r="D133" s="192" t="s">
        <v>97</v>
      </c>
    </row>
    <row r="134" spans="1:4" ht="14.25" x14ac:dyDescent="0.2">
      <c r="A134" s="192">
        <v>6430100</v>
      </c>
      <c r="B134" s="192" t="s">
        <v>36</v>
      </c>
      <c r="C134" s="192" t="s">
        <v>173</v>
      </c>
      <c r="D134" s="192" t="s">
        <v>97</v>
      </c>
    </row>
    <row r="135" spans="1:4" ht="14.25" x14ac:dyDescent="0.2">
      <c r="A135" s="192">
        <v>6430200</v>
      </c>
      <c r="B135" s="192" t="s">
        <v>37</v>
      </c>
      <c r="C135" s="192" t="s">
        <v>173</v>
      </c>
      <c r="D135" s="192" t="s">
        <v>97</v>
      </c>
    </row>
    <row r="136" spans="1:4" ht="14.25" x14ac:dyDescent="0.2">
      <c r="A136" s="192">
        <v>6430300</v>
      </c>
      <c r="B136" s="192" t="s">
        <v>939</v>
      </c>
      <c r="C136" s="192" t="s">
        <v>173</v>
      </c>
      <c r="D136" s="192" t="s">
        <v>97</v>
      </c>
    </row>
    <row r="137" spans="1:4" ht="14.25" x14ac:dyDescent="0.2">
      <c r="A137" s="192">
        <v>6430300</v>
      </c>
      <c r="B137" s="192" t="s">
        <v>42</v>
      </c>
      <c r="C137" s="192" t="s">
        <v>173</v>
      </c>
      <c r="D137" s="192" t="s">
        <v>97</v>
      </c>
    </row>
    <row r="138" spans="1:4" ht="14.25" x14ac:dyDescent="0.2">
      <c r="A138" s="192">
        <v>6430311</v>
      </c>
      <c r="B138" s="192" t="s">
        <v>348</v>
      </c>
      <c r="C138" s="192" t="s">
        <v>173</v>
      </c>
      <c r="D138" s="192" t="s">
        <v>97</v>
      </c>
    </row>
    <row r="139" spans="1:4" ht="14.25" x14ac:dyDescent="0.2">
      <c r="A139" s="192">
        <v>6430400</v>
      </c>
      <c r="B139" s="192" t="s">
        <v>598</v>
      </c>
      <c r="C139" s="192" t="s">
        <v>173</v>
      </c>
      <c r="D139" s="192" t="s">
        <v>97</v>
      </c>
    </row>
    <row r="140" spans="1:4" ht="14.25" x14ac:dyDescent="0.2">
      <c r="A140" s="192">
        <v>6510000</v>
      </c>
      <c r="B140" s="192" t="s">
        <v>273</v>
      </c>
      <c r="C140" s="192" t="s">
        <v>173</v>
      </c>
      <c r="D140" s="192" t="s">
        <v>97</v>
      </c>
    </row>
    <row r="141" spans="1:4" ht="14.25" x14ac:dyDescent="0.2">
      <c r="A141" s="192">
        <v>6520000</v>
      </c>
      <c r="B141" s="192" t="s">
        <v>508</v>
      </c>
      <c r="C141" s="192" t="s">
        <v>173</v>
      </c>
      <c r="D141" s="192" t="s">
        <v>97</v>
      </c>
    </row>
    <row r="142" spans="1:4" ht="14.25" x14ac:dyDescent="0.2">
      <c r="A142" s="192">
        <v>6520011</v>
      </c>
      <c r="B142" s="192" t="s">
        <v>349</v>
      </c>
      <c r="C142" s="192" t="s">
        <v>173</v>
      </c>
      <c r="D142" s="192" t="s">
        <v>97</v>
      </c>
    </row>
    <row r="143" spans="1:4" ht="14.25" x14ac:dyDescent="0.2">
      <c r="A143" s="192">
        <v>6520021</v>
      </c>
      <c r="B143" s="192" t="s">
        <v>350</v>
      </c>
      <c r="C143" s="192" t="s">
        <v>173</v>
      </c>
      <c r="D143" s="192" t="s">
        <v>97</v>
      </c>
    </row>
    <row r="144" spans="1:4" ht="14.25" x14ac:dyDescent="0.2">
      <c r="A144" s="192">
        <v>6520031</v>
      </c>
      <c r="B144" s="192" t="s">
        <v>352</v>
      </c>
      <c r="C144" s="192" t="s">
        <v>173</v>
      </c>
      <c r="D144" s="192" t="s">
        <v>97</v>
      </c>
    </row>
    <row r="145" spans="1:4" ht="14.25" x14ac:dyDescent="0.2">
      <c r="A145" s="192">
        <v>6520051</v>
      </c>
      <c r="B145" s="192" t="s">
        <v>353</v>
      </c>
      <c r="C145" s="192" t="s">
        <v>173</v>
      </c>
      <c r="D145" s="192" t="s">
        <v>97</v>
      </c>
    </row>
    <row r="146" spans="1:4" ht="14.25" x14ac:dyDescent="0.2">
      <c r="A146" s="192">
        <v>6520061</v>
      </c>
      <c r="B146" s="192" t="s">
        <v>354</v>
      </c>
      <c r="C146" s="192" t="s">
        <v>173</v>
      </c>
      <c r="D146" s="192" t="s">
        <v>97</v>
      </c>
    </row>
    <row r="147" spans="1:4" ht="14.25" x14ac:dyDescent="0.2">
      <c r="A147" s="192">
        <v>6520131</v>
      </c>
      <c r="B147" s="192" t="s">
        <v>351</v>
      </c>
      <c r="C147" s="192" t="s">
        <v>173</v>
      </c>
      <c r="D147" s="192" t="s">
        <v>97</v>
      </c>
    </row>
    <row r="148" spans="1:4" ht="14.25" x14ac:dyDescent="0.2">
      <c r="A148" s="192">
        <v>6530000</v>
      </c>
      <c r="B148" s="192" t="s">
        <v>274</v>
      </c>
      <c r="C148" s="192" t="s">
        <v>175</v>
      </c>
      <c r="D148" s="192" t="s">
        <v>97</v>
      </c>
    </row>
    <row r="149" spans="1:4" ht="14.25" x14ac:dyDescent="0.2">
      <c r="A149" s="192">
        <v>6530011</v>
      </c>
      <c r="B149" s="192" t="s">
        <v>355</v>
      </c>
      <c r="C149" s="192" t="s">
        <v>175</v>
      </c>
      <c r="D149" s="192" t="s">
        <v>97</v>
      </c>
    </row>
    <row r="150" spans="1:4" ht="14.25" x14ac:dyDescent="0.2">
      <c r="A150" s="192">
        <v>6530021</v>
      </c>
      <c r="B150" s="192" t="s">
        <v>356</v>
      </c>
      <c r="C150" s="192" t="s">
        <v>175</v>
      </c>
      <c r="D150" s="192" t="s">
        <v>97</v>
      </c>
    </row>
    <row r="151" spans="1:4" ht="14.25" x14ac:dyDescent="0.2">
      <c r="A151" s="192">
        <v>6530031</v>
      </c>
      <c r="B151" s="192" t="s">
        <v>599</v>
      </c>
      <c r="C151" s="192" t="s">
        <v>175</v>
      </c>
      <c r="D151" s="192" t="s">
        <v>97</v>
      </c>
    </row>
    <row r="152" spans="1:4" ht="14.25" x14ac:dyDescent="0.2">
      <c r="A152" s="192">
        <v>6540000</v>
      </c>
      <c r="B152" s="192" t="s">
        <v>93</v>
      </c>
      <c r="C152" s="192" t="s">
        <v>175</v>
      </c>
      <c r="D152" s="192" t="s">
        <v>97</v>
      </c>
    </row>
    <row r="153" spans="1:4" ht="14.25" x14ac:dyDescent="0.2">
      <c r="A153" s="192">
        <v>6540011</v>
      </c>
      <c r="B153" s="192" t="s">
        <v>357</v>
      </c>
      <c r="C153" s="192" t="s">
        <v>175</v>
      </c>
      <c r="D153" s="192" t="s">
        <v>97</v>
      </c>
    </row>
    <row r="154" spans="1:4" ht="14.25" x14ac:dyDescent="0.2">
      <c r="A154" s="192">
        <v>6540021</v>
      </c>
      <c r="B154" s="192" t="s">
        <v>423</v>
      </c>
      <c r="C154" s="192" t="s">
        <v>175</v>
      </c>
      <c r="D154" s="192" t="s">
        <v>97</v>
      </c>
    </row>
    <row r="155" spans="1:4" ht="14.25" x14ac:dyDescent="0.2">
      <c r="A155" s="192">
        <v>6540031</v>
      </c>
      <c r="B155" s="192" t="s">
        <v>358</v>
      </c>
      <c r="C155" s="192" t="s">
        <v>175</v>
      </c>
      <c r="D155" s="192" t="s">
        <v>97</v>
      </c>
    </row>
    <row r="156" spans="1:4" ht="14.25" x14ac:dyDescent="0.2">
      <c r="A156" s="192">
        <v>6540041</v>
      </c>
      <c r="B156" s="192" t="s">
        <v>424</v>
      </c>
      <c r="C156" s="192" t="s">
        <v>175</v>
      </c>
      <c r="D156" s="192" t="s">
        <v>97</v>
      </c>
    </row>
    <row r="157" spans="1:4" ht="14.25" x14ac:dyDescent="0.2">
      <c r="A157" s="192">
        <v>6550000</v>
      </c>
      <c r="B157" s="192" t="s">
        <v>155</v>
      </c>
      <c r="C157" s="192" t="s">
        <v>175</v>
      </c>
      <c r="D157" s="192" t="s">
        <v>97</v>
      </c>
    </row>
    <row r="158" spans="1:4" ht="14.25" x14ac:dyDescent="0.2">
      <c r="A158" s="192">
        <v>6550011</v>
      </c>
      <c r="B158" s="192" t="s">
        <v>359</v>
      </c>
      <c r="C158" s="192" t="s">
        <v>175</v>
      </c>
      <c r="D158" s="192" t="s">
        <v>97</v>
      </c>
    </row>
    <row r="159" spans="1:4" ht="14.25" x14ac:dyDescent="0.2">
      <c r="A159" s="192">
        <v>6560000</v>
      </c>
      <c r="B159" s="192" t="s">
        <v>255</v>
      </c>
      <c r="C159" s="192" t="s">
        <v>173</v>
      </c>
      <c r="D159" s="192" t="s">
        <v>97</v>
      </c>
    </row>
    <row r="160" spans="1:4" ht="14.25" x14ac:dyDescent="0.2">
      <c r="A160" s="192">
        <v>6560100</v>
      </c>
      <c r="B160" s="192" t="s">
        <v>156</v>
      </c>
      <c r="C160" s="192" t="s">
        <v>170</v>
      </c>
      <c r="D160" s="192" t="s">
        <v>97</v>
      </c>
    </row>
    <row r="161" spans="1:4" ht="14.25" x14ac:dyDescent="0.2">
      <c r="A161" s="192">
        <v>6570000</v>
      </c>
      <c r="B161" s="192" t="s">
        <v>509</v>
      </c>
      <c r="C161" s="192" t="s">
        <v>171</v>
      </c>
      <c r="D161" s="192" t="s">
        <v>97</v>
      </c>
    </row>
    <row r="162" spans="1:4" ht="14.25" x14ac:dyDescent="0.2">
      <c r="A162" s="192">
        <v>6570010</v>
      </c>
      <c r="B162" s="192" t="s">
        <v>275</v>
      </c>
      <c r="C162" s="192" t="s">
        <v>171</v>
      </c>
      <c r="D162" s="192" t="s">
        <v>97</v>
      </c>
    </row>
    <row r="163" spans="1:4" ht="14.25" x14ac:dyDescent="0.2">
      <c r="A163" s="192">
        <v>6570011</v>
      </c>
      <c r="B163" s="192" t="s">
        <v>360</v>
      </c>
      <c r="C163" s="192" t="s">
        <v>171</v>
      </c>
      <c r="D163" s="192" t="s">
        <v>97</v>
      </c>
    </row>
    <row r="164" spans="1:4" ht="14.25" x14ac:dyDescent="0.2">
      <c r="A164" s="192">
        <v>6570021</v>
      </c>
      <c r="B164" s="192" t="s">
        <v>425</v>
      </c>
      <c r="C164" s="192" t="s">
        <v>171</v>
      </c>
      <c r="D164" s="192" t="s">
        <v>97</v>
      </c>
    </row>
    <row r="165" spans="1:4" ht="14.25" x14ac:dyDescent="0.2">
      <c r="A165" s="192">
        <v>6570031</v>
      </c>
      <c r="B165" s="192" t="s">
        <v>426</v>
      </c>
      <c r="C165" s="192" t="s">
        <v>171</v>
      </c>
      <c r="D165" s="192" t="s">
        <v>97</v>
      </c>
    </row>
    <row r="166" spans="1:4" ht="14.25" x14ac:dyDescent="0.2">
      <c r="A166" s="192">
        <v>6570041</v>
      </c>
      <c r="B166" s="192" t="s">
        <v>333</v>
      </c>
      <c r="C166" s="192" t="s">
        <v>171</v>
      </c>
      <c r="D166" s="192" t="s">
        <v>97</v>
      </c>
    </row>
    <row r="167" spans="1:4" ht="14.25" x14ac:dyDescent="0.2">
      <c r="A167" s="192">
        <v>6570051</v>
      </c>
      <c r="B167" s="192" t="s">
        <v>427</v>
      </c>
      <c r="C167" s="192" t="s">
        <v>171</v>
      </c>
      <c r="D167" s="192" t="s">
        <v>97</v>
      </c>
    </row>
    <row r="168" spans="1:4" ht="14.25" x14ac:dyDescent="0.2">
      <c r="A168" s="192">
        <v>6570100</v>
      </c>
      <c r="B168" s="192" t="s">
        <v>256</v>
      </c>
      <c r="C168" s="192" t="s">
        <v>171</v>
      </c>
      <c r="D168" s="192" t="s">
        <v>97</v>
      </c>
    </row>
    <row r="169" spans="1:4" ht="14.25" x14ac:dyDescent="0.2">
      <c r="A169" s="192">
        <v>6570200</v>
      </c>
      <c r="B169" s="192" t="s">
        <v>157</v>
      </c>
      <c r="C169" s="192" t="s">
        <v>175</v>
      </c>
      <c r="D169" s="192" t="s">
        <v>97</v>
      </c>
    </row>
    <row r="170" spans="1:4" ht="14.25" x14ac:dyDescent="0.2">
      <c r="A170" s="192">
        <v>6570300</v>
      </c>
      <c r="B170" s="192" t="s">
        <v>38</v>
      </c>
      <c r="C170" s="192" t="s">
        <v>175</v>
      </c>
      <c r="D170" s="192" t="s">
        <v>97</v>
      </c>
    </row>
    <row r="171" spans="1:4" ht="14.25" x14ac:dyDescent="0.2">
      <c r="A171" s="192">
        <v>6570400</v>
      </c>
      <c r="B171" s="192" t="s">
        <v>257</v>
      </c>
      <c r="C171" s="192" t="s">
        <v>175</v>
      </c>
      <c r="D171" s="192" t="s">
        <v>97</v>
      </c>
    </row>
    <row r="172" spans="1:4" ht="14.25" x14ac:dyDescent="0.2">
      <c r="A172" s="192">
        <v>6570500</v>
      </c>
      <c r="B172" s="192" t="s">
        <v>378</v>
      </c>
      <c r="C172" s="192" t="s">
        <v>175</v>
      </c>
      <c r="D172" s="192" t="s">
        <v>97</v>
      </c>
    </row>
    <row r="173" spans="1:4" ht="14.25" x14ac:dyDescent="0.2">
      <c r="A173" s="192">
        <v>6570600</v>
      </c>
      <c r="B173" s="192" t="s">
        <v>39</v>
      </c>
      <c r="C173" s="192" t="s">
        <v>176</v>
      </c>
      <c r="D173" s="192" t="s">
        <v>97</v>
      </c>
    </row>
    <row r="174" spans="1:4" ht="14.25" x14ac:dyDescent="0.2">
      <c r="A174" s="192">
        <v>6570800</v>
      </c>
      <c r="B174" s="192" t="s">
        <v>884</v>
      </c>
      <c r="C174" s="192" t="s">
        <v>171</v>
      </c>
      <c r="D174" s="192" t="s">
        <v>97</v>
      </c>
    </row>
    <row r="175" spans="1:4" ht="14.25" x14ac:dyDescent="0.2">
      <c r="A175" s="192">
        <v>6570900</v>
      </c>
      <c r="B175" s="192" t="s">
        <v>276</v>
      </c>
      <c r="C175" s="192" t="s">
        <v>176</v>
      </c>
      <c r="D175" s="192" t="s">
        <v>97</v>
      </c>
    </row>
    <row r="176" spans="1:4" ht="14.25" x14ac:dyDescent="0.2">
      <c r="A176" s="192">
        <v>6610000</v>
      </c>
      <c r="B176" s="192" t="s">
        <v>40</v>
      </c>
      <c r="C176" s="192" t="s">
        <v>173</v>
      </c>
      <c r="D176" s="192" t="s">
        <v>97</v>
      </c>
    </row>
    <row r="177" spans="1:4" ht="14.25" x14ac:dyDescent="0.2">
      <c r="A177" s="192">
        <v>6610100</v>
      </c>
      <c r="B177" s="192" t="s">
        <v>41</v>
      </c>
      <c r="C177" s="192" t="s">
        <v>173</v>
      </c>
      <c r="D177" s="192" t="s">
        <v>97</v>
      </c>
    </row>
    <row r="178" spans="1:4" ht="14.25" x14ac:dyDescent="0.2">
      <c r="A178" s="192">
        <v>6610200</v>
      </c>
      <c r="B178" s="192" t="s">
        <v>158</v>
      </c>
      <c r="C178" s="192" t="s">
        <v>173</v>
      </c>
      <c r="D178" s="192" t="s">
        <v>97</v>
      </c>
    </row>
    <row r="179" spans="1:4" ht="14.25" x14ac:dyDescent="0.2">
      <c r="A179" s="192">
        <v>6610201</v>
      </c>
      <c r="B179" s="192" t="s">
        <v>847</v>
      </c>
      <c r="C179" s="192" t="s">
        <v>173</v>
      </c>
      <c r="D179" s="192" t="s">
        <v>97</v>
      </c>
    </row>
    <row r="180" spans="1:4" ht="14.25" x14ac:dyDescent="0.2">
      <c r="A180" s="192">
        <v>6610300</v>
      </c>
      <c r="B180" s="192" t="s">
        <v>159</v>
      </c>
      <c r="C180" s="192" t="s">
        <v>173</v>
      </c>
      <c r="D180" s="192" t="s">
        <v>97</v>
      </c>
    </row>
    <row r="181" spans="1:4" ht="14.25" x14ac:dyDescent="0.2">
      <c r="A181" s="192">
        <v>6610331</v>
      </c>
      <c r="B181" s="192" t="s">
        <v>361</v>
      </c>
      <c r="C181" s="192" t="s">
        <v>173</v>
      </c>
      <c r="D181" s="192" t="s">
        <v>97</v>
      </c>
    </row>
    <row r="182" spans="1:4" ht="14.25" x14ac:dyDescent="0.2">
      <c r="A182" s="192">
        <v>6610351</v>
      </c>
      <c r="B182" s="192" t="s">
        <v>362</v>
      </c>
      <c r="C182" s="192" t="s">
        <v>173</v>
      </c>
      <c r="D182" s="192" t="s">
        <v>97</v>
      </c>
    </row>
    <row r="183" spans="1:4" ht="14.25" x14ac:dyDescent="0.2">
      <c r="A183" s="192">
        <v>6610361</v>
      </c>
      <c r="B183" s="192" t="s">
        <v>363</v>
      </c>
      <c r="C183" s="192" t="s">
        <v>173</v>
      </c>
      <c r="D183" s="192" t="s">
        <v>97</v>
      </c>
    </row>
    <row r="184" spans="1:4" ht="14.25" x14ac:dyDescent="0.2">
      <c r="A184" s="192">
        <v>6610400</v>
      </c>
      <c r="B184" s="192" t="s">
        <v>160</v>
      </c>
      <c r="C184" s="192" t="s">
        <v>173</v>
      </c>
      <c r="D184" s="192" t="s">
        <v>97</v>
      </c>
    </row>
    <row r="185" spans="1:4" ht="14.25" x14ac:dyDescent="0.2">
      <c r="A185" s="192">
        <v>6610410</v>
      </c>
      <c r="B185" s="192" t="s">
        <v>685</v>
      </c>
      <c r="C185" s="192" t="s">
        <v>173</v>
      </c>
      <c r="D185" s="192" t="s">
        <v>97</v>
      </c>
    </row>
    <row r="186" spans="1:4" ht="14.25" x14ac:dyDescent="0.2">
      <c r="A186" s="192">
        <v>6610420</v>
      </c>
      <c r="B186" s="192" t="s">
        <v>940</v>
      </c>
      <c r="C186" s="192" t="s">
        <v>173</v>
      </c>
      <c r="D186" s="192" t="s">
        <v>97</v>
      </c>
    </row>
    <row r="187" spans="1:4" ht="14.25" x14ac:dyDescent="0.2">
      <c r="A187" s="192">
        <v>6610461</v>
      </c>
      <c r="B187" s="192" t="s">
        <v>848</v>
      </c>
      <c r="C187" s="192" t="s">
        <v>173</v>
      </c>
      <c r="D187" s="192" t="s">
        <v>97</v>
      </c>
    </row>
    <row r="188" spans="1:4" ht="14.25" x14ac:dyDescent="0.2">
      <c r="A188" s="192">
        <v>6610471</v>
      </c>
      <c r="B188" s="192" t="s">
        <v>837</v>
      </c>
      <c r="C188" s="192" t="s">
        <v>173</v>
      </c>
      <c r="D188" s="192" t="s">
        <v>97</v>
      </c>
    </row>
    <row r="189" spans="1:4" ht="14.25" x14ac:dyDescent="0.2">
      <c r="A189" s="192">
        <v>6610500</v>
      </c>
      <c r="B189" s="192" t="s">
        <v>258</v>
      </c>
      <c r="C189" s="192" t="s">
        <v>173</v>
      </c>
      <c r="D189" s="192" t="s">
        <v>97</v>
      </c>
    </row>
    <row r="190" spans="1:4" ht="14.25" x14ac:dyDescent="0.2">
      <c r="A190" s="192">
        <v>6610600</v>
      </c>
      <c r="B190" s="192" t="s">
        <v>277</v>
      </c>
      <c r="C190" s="192" t="s">
        <v>173</v>
      </c>
      <c r="D190" s="192" t="s">
        <v>97</v>
      </c>
    </row>
    <row r="191" spans="1:4" ht="14.25" x14ac:dyDescent="0.2">
      <c r="A191" s="192">
        <v>6610700</v>
      </c>
      <c r="B191" s="192" t="s">
        <v>428</v>
      </c>
      <c r="C191" s="192" t="s">
        <v>173</v>
      </c>
      <c r="D191" s="192" t="s">
        <v>97</v>
      </c>
    </row>
    <row r="192" spans="1:4" ht="14.25" x14ac:dyDescent="0.2">
      <c r="A192" s="192">
        <v>6620000</v>
      </c>
      <c r="B192" s="192" t="s">
        <v>161</v>
      </c>
      <c r="C192" s="192" t="s">
        <v>173</v>
      </c>
      <c r="D192" s="192" t="s">
        <v>97</v>
      </c>
    </row>
    <row r="193" spans="1:4" ht="14.25" x14ac:dyDescent="0.2">
      <c r="A193" s="192">
        <v>6620010</v>
      </c>
      <c r="B193" s="192" t="s">
        <v>745</v>
      </c>
      <c r="C193" s="192" t="s">
        <v>173</v>
      </c>
      <c r="D193" s="192" t="s">
        <v>97</v>
      </c>
    </row>
    <row r="194" spans="1:4" ht="14.25" x14ac:dyDescent="0.2">
      <c r="A194" s="192">
        <v>6621000</v>
      </c>
      <c r="B194" s="192" t="s">
        <v>885</v>
      </c>
      <c r="C194" s="192" t="s">
        <v>173</v>
      </c>
      <c r="D194" s="192" t="s">
        <v>97</v>
      </c>
    </row>
    <row r="195" spans="1:4" ht="14.25" x14ac:dyDescent="0.2">
      <c r="A195" s="192">
        <v>6630000</v>
      </c>
      <c r="B195" s="192" t="s">
        <v>886</v>
      </c>
      <c r="C195" s="192" t="s">
        <v>173</v>
      </c>
      <c r="D195" s="192" t="s">
        <v>97</v>
      </c>
    </row>
    <row r="196" spans="1:4" ht="14.25" x14ac:dyDescent="0.2">
      <c r="A196" s="192">
        <v>6630001</v>
      </c>
      <c r="B196" s="192" t="s">
        <v>887</v>
      </c>
      <c r="C196" s="192" t="s">
        <v>173</v>
      </c>
      <c r="D196" s="192" t="s">
        <v>97</v>
      </c>
    </row>
    <row r="197" spans="1:4" ht="14.25" x14ac:dyDescent="0.2">
      <c r="A197" s="192">
        <v>6630002</v>
      </c>
      <c r="B197" s="192" t="s">
        <v>765</v>
      </c>
      <c r="C197" s="192" t="s">
        <v>173</v>
      </c>
      <c r="D197" s="192" t="s">
        <v>97</v>
      </c>
    </row>
    <row r="198" spans="1:4" ht="14.25" x14ac:dyDescent="0.2">
      <c r="A198" s="192">
        <v>6630003</v>
      </c>
      <c r="B198" s="192" t="s">
        <v>766</v>
      </c>
      <c r="C198" s="192" t="s">
        <v>173</v>
      </c>
      <c r="D198" s="192" t="s">
        <v>97</v>
      </c>
    </row>
    <row r="199" spans="1:4" ht="14.25" x14ac:dyDescent="0.2">
      <c r="A199" s="192">
        <v>6630004</v>
      </c>
      <c r="B199" s="192" t="s">
        <v>767</v>
      </c>
      <c r="C199" s="192" t="s">
        <v>173</v>
      </c>
      <c r="D199" s="192" t="s">
        <v>97</v>
      </c>
    </row>
    <row r="200" spans="1:4" ht="14.25" x14ac:dyDescent="0.2">
      <c r="A200" s="192">
        <v>6630005</v>
      </c>
      <c r="B200" s="195" t="s">
        <v>976</v>
      </c>
      <c r="C200" s="195" t="s">
        <v>173</v>
      </c>
      <c r="D200" s="195" t="s">
        <v>97</v>
      </c>
    </row>
    <row r="201" spans="1:4" ht="14.25" x14ac:dyDescent="0.2">
      <c r="A201" s="192">
        <v>6630100</v>
      </c>
      <c r="B201" s="192" t="s">
        <v>888</v>
      </c>
      <c r="C201" s="192" t="s">
        <v>173</v>
      </c>
      <c r="D201" s="192" t="s">
        <v>97</v>
      </c>
    </row>
    <row r="202" spans="1:4" ht="14.25" x14ac:dyDescent="0.2">
      <c r="A202" s="192">
        <v>6630101</v>
      </c>
      <c r="B202" s="192" t="s">
        <v>889</v>
      </c>
      <c r="C202" s="192" t="s">
        <v>173</v>
      </c>
      <c r="D202" s="192" t="s">
        <v>97</v>
      </c>
    </row>
    <row r="203" spans="1:4" ht="14.25" x14ac:dyDescent="0.2">
      <c r="A203" s="192">
        <v>6630110</v>
      </c>
      <c r="B203" s="192" t="s">
        <v>463</v>
      </c>
      <c r="C203" s="192" t="s">
        <v>173</v>
      </c>
      <c r="D203" s="192" t="s">
        <v>97</v>
      </c>
    </row>
    <row r="204" spans="1:4" ht="14.25" x14ac:dyDescent="0.2">
      <c r="A204" s="192">
        <v>6630111</v>
      </c>
      <c r="B204" s="192" t="s">
        <v>890</v>
      </c>
      <c r="C204" s="192" t="s">
        <v>173</v>
      </c>
      <c r="D204" s="192" t="s">
        <v>97</v>
      </c>
    </row>
    <row r="205" spans="1:4" ht="14.25" x14ac:dyDescent="0.2">
      <c r="A205" s="192">
        <v>6630120</v>
      </c>
      <c r="B205" s="192" t="s">
        <v>891</v>
      </c>
      <c r="C205" s="192" t="s">
        <v>173</v>
      </c>
      <c r="D205" s="192" t="s">
        <v>97</v>
      </c>
    </row>
    <row r="206" spans="1:4" ht="14.25" x14ac:dyDescent="0.2">
      <c r="A206" s="192">
        <v>6630130</v>
      </c>
      <c r="B206" s="192" t="s">
        <v>892</v>
      </c>
      <c r="C206" s="192" t="s">
        <v>173</v>
      </c>
      <c r="D206" s="192" t="s">
        <v>97</v>
      </c>
    </row>
    <row r="207" spans="1:4" ht="14.25" x14ac:dyDescent="0.2">
      <c r="A207" s="192">
        <v>6630140</v>
      </c>
      <c r="B207" s="192" t="s">
        <v>768</v>
      </c>
      <c r="C207" s="192" t="s">
        <v>173</v>
      </c>
      <c r="D207" s="192" t="s">
        <v>97</v>
      </c>
    </row>
    <row r="208" spans="1:4" ht="14.25" x14ac:dyDescent="0.2">
      <c r="A208" s="192">
        <v>6630141</v>
      </c>
      <c r="B208" s="192" t="s">
        <v>769</v>
      </c>
      <c r="C208" s="192" t="s">
        <v>173</v>
      </c>
      <c r="D208" s="192" t="s">
        <v>97</v>
      </c>
    </row>
    <row r="209" spans="1:4" ht="14.25" x14ac:dyDescent="0.2">
      <c r="A209" s="192">
        <v>6630150</v>
      </c>
      <c r="B209" s="192" t="s">
        <v>770</v>
      </c>
      <c r="C209" s="192" t="s">
        <v>173</v>
      </c>
      <c r="D209" s="192" t="s">
        <v>97</v>
      </c>
    </row>
    <row r="210" spans="1:4" ht="14.25" x14ac:dyDescent="0.2">
      <c r="A210" s="192">
        <v>6630160</v>
      </c>
      <c r="B210" s="192" t="s">
        <v>771</v>
      </c>
      <c r="C210" s="192" t="s">
        <v>173</v>
      </c>
      <c r="D210" s="192" t="s">
        <v>97</v>
      </c>
    </row>
    <row r="211" spans="1:4" ht="14.25" x14ac:dyDescent="0.2">
      <c r="A211" s="192">
        <v>6630170</v>
      </c>
      <c r="B211" s="192" t="s">
        <v>549</v>
      </c>
      <c r="C211" s="192" t="s">
        <v>173</v>
      </c>
      <c r="D211" s="192" t="s">
        <v>97</v>
      </c>
    </row>
    <row r="212" spans="1:4" ht="14.25" x14ac:dyDescent="0.2">
      <c r="A212" s="192">
        <v>6630180</v>
      </c>
      <c r="B212" s="192" t="s">
        <v>600</v>
      </c>
      <c r="C212" s="192" t="s">
        <v>173</v>
      </c>
      <c r="D212" s="192" t="s">
        <v>97</v>
      </c>
    </row>
    <row r="213" spans="1:4" ht="14.25" x14ac:dyDescent="0.2">
      <c r="A213" s="192">
        <v>6630190</v>
      </c>
      <c r="B213" s="192" t="s">
        <v>772</v>
      </c>
      <c r="C213" s="192" t="s">
        <v>173</v>
      </c>
      <c r="D213" s="192" t="s">
        <v>97</v>
      </c>
    </row>
    <row r="214" spans="1:4" ht="14.25" x14ac:dyDescent="0.2">
      <c r="A214" s="192">
        <v>6631000</v>
      </c>
      <c r="B214" s="192" t="s">
        <v>773</v>
      </c>
      <c r="C214" s="192" t="s">
        <v>173</v>
      </c>
      <c r="D214" s="192" t="s">
        <v>97</v>
      </c>
    </row>
    <row r="215" spans="1:4" ht="14.25" x14ac:dyDescent="0.2">
      <c r="A215" s="192">
        <v>6640000</v>
      </c>
      <c r="B215" s="192" t="s">
        <v>774</v>
      </c>
      <c r="C215" s="192" t="s">
        <v>173</v>
      </c>
      <c r="D215" s="192" t="s">
        <v>97</v>
      </c>
    </row>
    <row r="216" spans="1:4" ht="14.25" x14ac:dyDescent="0.2">
      <c r="A216" s="192">
        <v>6640001</v>
      </c>
      <c r="B216" s="192" t="s">
        <v>775</v>
      </c>
      <c r="C216" s="192" t="s">
        <v>173</v>
      </c>
      <c r="D216" s="192" t="s">
        <v>97</v>
      </c>
    </row>
    <row r="217" spans="1:4" ht="14.25" x14ac:dyDescent="0.2">
      <c r="A217" s="192">
        <v>6640100</v>
      </c>
      <c r="B217" s="192" t="s">
        <v>776</v>
      </c>
      <c r="C217" s="192" t="s">
        <v>173</v>
      </c>
      <c r="D217" s="192" t="s">
        <v>97</v>
      </c>
    </row>
    <row r="218" spans="1:4" ht="14.25" x14ac:dyDescent="0.2">
      <c r="A218" s="192">
        <v>6650000</v>
      </c>
      <c r="B218" s="192" t="s">
        <v>777</v>
      </c>
      <c r="C218" s="192" t="s">
        <v>173</v>
      </c>
      <c r="D218" s="192" t="s">
        <v>97</v>
      </c>
    </row>
    <row r="219" spans="1:4" ht="14.25" x14ac:dyDescent="0.2">
      <c r="A219" s="192">
        <v>6650001</v>
      </c>
      <c r="B219" s="192" t="s">
        <v>778</v>
      </c>
      <c r="C219" s="192" t="s">
        <v>173</v>
      </c>
      <c r="D219" s="192" t="s">
        <v>97</v>
      </c>
    </row>
    <row r="220" spans="1:4" ht="14.25" x14ac:dyDescent="0.2">
      <c r="A220" s="192">
        <v>6650002</v>
      </c>
      <c r="B220" s="192" t="s">
        <v>779</v>
      </c>
      <c r="C220" s="192" t="s">
        <v>173</v>
      </c>
      <c r="D220" s="192" t="s">
        <v>97</v>
      </c>
    </row>
    <row r="221" spans="1:4" ht="14.25" x14ac:dyDescent="0.2">
      <c r="A221" s="192">
        <v>6650100</v>
      </c>
      <c r="B221" s="192" t="s">
        <v>780</v>
      </c>
      <c r="C221" s="192" t="s">
        <v>173</v>
      </c>
      <c r="D221" s="192" t="s">
        <v>97</v>
      </c>
    </row>
    <row r="222" spans="1:4" ht="14.25" x14ac:dyDescent="0.2">
      <c r="A222" s="192">
        <v>6660000</v>
      </c>
      <c r="B222" s="192" t="s">
        <v>429</v>
      </c>
      <c r="C222" s="192" t="s">
        <v>173</v>
      </c>
      <c r="D222" s="192" t="s">
        <v>97</v>
      </c>
    </row>
    <row r="223" spans="1:4" ht="14.25" x14ac:dyDescent="0.2">
      <c r="A223" s="192">
        <v>6660010</v>
      </c>
      <c r="B223" s="192" t="s">
        <v>686</v>
      </c>
      <c r="C223" s="192" t="s">
        <v>173</v>
      </c>
      <c r="D223" s="192" t="s">
        <v>97</v>
      </c>
    </row>
    <row r="224" spans="1:4" ht="14.25" x14ac:dyDescent="0.2">
      <c r="A224" s="192">
        <v>6660020</v>
      </c>
      <c r="B224" s="192" t="s">
        <v>687</v>
      </c>
      <c r="C224" s="192" t="s">
        <v>173</v>
      </c>
      <c r="D224" s="192" t="s">
        <v>97</v>
      </c>
    </row>
    <row r="225" spans="1:4" ht="14.25" x14ac:dyDescent="0.2">
      <c r="A225" s="192">
        <v>6660030</v>
      </c>
      <c r="B225" s="192" t="s">
        <v>746</v>
      </c>
      <c r="C225" s="192" t="s">
        <v>173</v>
      </c>
      <c r="D225" s="192" t="s">
        <v>97</v>
      </c>
    </row>
    <row r="226" spans="1:4" ht="14.25" x14ac:dyDescent="0.2">
      <c r="A226" s="192">
        <v>6660040</v>
      </c>
      <c r="B226" s="192" t="s">
        <v>747</v>
      </c>
      <c r="C226" s="192" t="s">
        <v>173</v>
      </c>
      <c r="D226" s="192" t="s">
        <v>97</v>
      </c>
    </row>
    <row r="227" spans="1:4" ht="14.25" x14ac:dyDescent="0.2">
      <c r="A227" s="192">
        <v>6660050</v>
      </c>
      <c r="B227" s="192" t="s">
        <v>781</v>
      </c>
      <c r="C227" s="192" t="s">
        <v>173</v>
      </c>
      <c r="D227" s="192" t="s">
        <v>97</v>
      </c>
    </row>
    <row r="228" spans="1:4" ht="14.25" x14ac:dyDescent="0.2">
      <c r="A228" s="192">
        <v>6660100</v>
      </c>
      <c r="B228" s="192" t="s">
        <v>688</v>
      </c>
      <c r="C228" s="192" t="s">
        <v>173</v>
      </c>
      <c r="D228" s="192" t="s">
        <v>97</v>
      </c>
    </row>
    <row r="229" spans="1:4" ht="14.25" x14ac:dyDescent="0.2">
      <c r="A229" s="192">
        <v>6660200</v>
      </c>
      <c r="B229" s="192" t="s">
        <v>464</v>
      </c>
      <c r="C229" s="192" t="s">
        <v>173</v>
      </c>
      <c r="D229" s="192" t="s">
        <v>97</v>
      </c>
    </row>
    <row r="230" spans="1:4" ht="14.25" x14ac:dyDescent="0.2">
      <c r="A230" s="192">
        <v>6660300</v>
      </c>
      <c r="B230" s="192" t="s">
        <v>430</v>
      </c>
      <c r="C230" s="192" t="s">
        <v>173</v>
      </c>
      <c r="D230" s="192" t="s">
        <v>97</v>
      </c>
    </row>
    <row r="231" spans="1:4" ht="14.25" x14ac:dyDescent="0.2">
      <c r="A231" s="192">
        <v>6660400</v>
      </c>
      <c r="B231" s="192" t="s">
        <v>601</v>
      </c>
      <c r="C231" s="192" t="s">
        <v>173</v>
      </c>
      <c r="D231" s="192" t="s">
        <v>97</v>
      </c>
    </row>
    <row r="232" spans="1:4" ht="14.25" x14ac:dyDescent="0.2">
      <c r="A232" s="192">
        <v>6671110</v>
      </c>
      <c r="B232" s="192" t="s">
        <v>748</v>
      </c>
      <c r="C232" s="192" t="s">
        <v>173</v>
      </c>
      <c r="D232" s="192" t="s">
        <v>97</v>
      </c>
    </row>
    <row r="233" spans="1:4" ht="14.25" x14ac:dyDescent="0.2">
      <c r="A233" s="192">
        <v>6671120</v>
      </c>
      <c r="B233" s="192" t="s">
        <v>749</v>
      </c>
      <c r="C233" s="192" t="s">
        <v>173</v>
      </c>
      <c r="D233" s="192" t="s">
        <v>97</v>
      </c>
    </row>
    <row r="234" spans="1:4" ht="14.25" x14ac:dyDescent="0.2">
      <c r="A234" s="192">
        <v>6671130</v>
      </c>
      <c r="B234" s="192" t="s">
        <v>750</v>
      </c>
      <c r="C234" s="192" t="s">
        <v>173</v>
      </c>
      <c r="D234" s="192" t="s">
        <v>97</v>
      </c>
    </row>
    <row r="235" spans="1:4" ht="14.25" x14ac:dyDescent="0.2">
      <c r="A235" s="192">
        <v>6671210</v>
      </c>
      <c r="B235" s="192" t="s">
        <v>751</v>
      </c>
      <c r="C235" s="192" t="s">
        <v>173</v>
      </c>
      <c r="D235" s="192" t="s">
        <v>97</v>
      </c>
    </row>
    <row r="236" spans="1:4" ht="14.25" x14ac:dyDescent="0.2">
      <c r="A236" s="192">
        <v>6671220</v>
      </c>
      <c r="B236" s="192" t="s">
        <v>752</v>
      </c>
      <c r="C236" s="192" t="s">
        <v>173</v>
      </c>
      <c r="D236" s="192" t="s">
        <v>97</v>
      </c>
    </row>
    <row r="237" spans="1:4" ht="14.25" x14ac:dyDescent="0.2">
      <c r="A237" s="192">
        <v>6671320</v>
      </c>
      <c r="B237" s="192" t="s">
        <v>753</v>
      </c>
      <c r="C237" s="192" t="s">
        <v>173</v>
      </c>
      <c r="D237" s="192" t="s">
        <v>97</v>
      </c>
    </row>
    <row r="238" spans="1:4" ht="14.25" x14ac:dyDescent="0.2">
      <c r="A238" s="192">
        <v>6671410</v>
      </c>
      <c r="B238" s="192" t="s">
        <v>754</v>
      </c>
      <c r="C238" s="192" t="s">
        <v>173</v>
      </c>
      <c r="D238" s="192" t="s">
        <v>97</v>
      </c>
    </row>
    <row r="239" spans="1:4" ht="14.25" x14ac:dyDescent="0.2">
      <c r="A239" s="192">
        <v>6672000</v>
      </c>
      <c r="B239" s="192" t="s">
        <v>92</v>
      </c>
      <c r="C239" s="192" t="s">
        <v>173</v>
      </c>
      <c r="D239" s="192" t="s">
        <v>97</v>
      </c>
    </row>
    <row r="240" spans="1:4" ht="14.25" x14ac:dyDescent="0.2">
      <c r="A240" s="192">
        <v>6672110</v>
      </c>
      <c r="B240" s="192" t="s">
        <v>839</v>
      </c>
      <c r="C240" s="192" t="s">
        <v>173</v>
      </c>
      <c r="D240" s="192" t="s">
        <v>97</v>
      </c>
    </row>
    <row r="241" spans="1:4" ht="14.25" x14ac:dyDescent="0.2">
      <c r="A241" s="192">
        <v>6672210</v>
      </c>
      <c r="B241" s="192" t="s">
        <v>840</v>
      </c>
      <c r="C241" s="192" t="s">
        <v>173</v>
      </c>
      <c r="D241" s="192" t="s">
        <v>97</v>
      </c>
    </row>
    <row r="242" spans="1:4" ht="14.25" x14ac:dyDescent="0.2">
      <c r="A242" s="192">
        <v>6672300</v>
      </c>
      <c r="B242" s="192" t="s">
        <v>90</v>
      </c>
      <c r="C242" s="192" t="s">
        <v>173</v>
      </c>
      <c r="D242" s="192" t="s">
        <v>97</v>
      </c>
    </row>
    <row r="243" spans="1:4" ht="14.25" x14ac:dyDescent="0.2">
      <c r="A243" s="192">
        <v>6672310</v>
      </c>
      <c r="B243" s="192" t="s">
        <v>849</v>
      </c>
      <c r="C243" s="192" t="s">
        <v>173</v>
      </c>
      <c r="D243" s="192" t="s">
        <v>97</v>
      </c>
    </row>
    <row r="244" spans="1:4" ht="14.25" x14ac:dyDescent="0.2">
      <c r="A244" s="192">
        <v>6672400</v>
      </c>
      <c r="B244" s="192" t="s">
        <v>91</v>
      </c>
      <c r="C244" s="192" t="s">
        <v>173</v>
      </c>
      <c r="D244" s="192" t="s">
        <v>97</v>
      </c>
    </row>
    <row r="245" spans="1:4" ht="14.25" x14ac:dyDescent="0.2">
      <c r="A245" s="192">
        <v>6672410</v>
      </c>
      <c r="B245" s="192" t="s">
        <v>850</v>
      </c>
      <c r="C245" s="192" t="s">
        <v>173</v>
      </c>
      <c r="D245" s="192" t="s">
        <v>97</v>
      </c>
    </row>
    <row r="246" spans="1:4" ht="14.25" x14ac:dyDescent="0.2">
      <c r="A246" s="192">
        <v>6673110</v>
      </c>
      <c r="B246" s="192" t="s">
        <v>851</v>
      </c>
      <c r="C246" s="192" t="s">
        <v>173</v>
      </c>
      <c r="D246" s="192" t="s">
        <v>97</v>
      </c>
    </row>
    <row r="247" spans="1:4" ht="14.25" x14ac:dyDescent="0.2">
      <c r="A247" s="192">
        <v>6673210</v>
      </c>
      <c r="B247" s="192" t="s">
        <v>852</v>
      </c>
      <c r="C247" s="192" t="s">
        <v>173</v>
      </c>
      <c r="D247" s="192" t="s">
        <v>97</v>
      </c>
    </row>
    <row r="248" spans="1:4" ht="14.25" x14ac:dyDescent="0.2">
      <c r="A248" s="192">
        <v>6673310</v>
      </c>
      <c r="B248" s="192" t="s">
        <v>853</v>
      </c>
      <c r="C248" s="192" t="s">
        <v>173</v>
      </c>
      <c r="D248" s="192" t="s">
        <v>97</v>
      </c>
    </row>
    <row r="249" spans="1:4" ht="14.25" x14ac:dyDescent="0.2">
      <c r="A249" s="192">
        <v>6674110</v>
      </c>
      <c r="B249" s="192" t="s">
        <v>854</v>
      </c>
      <c r="C249" s="192" t="s">
        <v>173</v>
      </c>
      <c r="D249" s="192" t="s">
        <v>97</v>
      </c>
    </row>
    <row r="250" spans="1:4" ht="14.25" x14ac:dyDescent="0.2">
      <c r="A250" s="192">
        <v>6674210</v>
      </c>
      <c r="B250" s="192" t="s">
        <v>855</v>
      </c>
      <c r="C250" s="192" t="s">
        <v>173</v>
      </c>
      <c r="D250" s="192" t="s">
        <v>97</v>
      </c>
    </row>
    <row r="251" spans="1:4" ht="14.25" x14ac:dyDescent="0.2">
      <c r="A251" s="192">
        <v>6674310</v>
      </c>
      <c r="B251" s="192" t="s">
        <v>856</v>
      </c>
      <c r="C251" s="192" t="s">
        <v>173</v>
      </c>
      <c r="D251" s="192" t="s">
        <v>97</v>
      </c>
    </row>
    <row r="252" spans="1:4" ht="14.25" x14ac:dyDescent="0.2">
      <c r="A252" s="192">
        <v>6681100</v>
      </c>
      <c r="B252" s="192" t="s">
        <v>162</v>
      </c>
      <c r="C252" s="192" t="s">
        <v>173</v>
      </c>
      <c r="D252" s="192" t="s">
        <v>97</v>
      </c>
    </row>
    <row r="253" spans="1:4" ht="14.25" x14ac:dyDescent="0.2">
      <c r="A253" s="192">
        <v>6681210</v>
      </c>
      <c r="B253" s="192" t="s">
        <v>782</v>
      </c>
      <c r="C253" s="192" t="s">
        <v>173</v>
      </c>
      <c r="D253" s="192" t="s">
        <v>97</v>
      </c>
    </row>
    <row r="254" spans="1:4" ht="14.25" x14ac:dyDescent="0.2">
      <c r="A254" s="192">
        <v>6682000</v>
      </c>
      <c r="B254" s="192" t="s">
        <v>278</v>
      </c>
      <c r="C254" s="192" t="s">
        <v>173</v>
      </c>
      <c r="D254" s="192" t="s">
        <v>97</v>
      </c>
    </row>
    <row r="255" spans="1:4" ht="14.25" x14ac:dyDescent="0.2">
      <c r="A255" s="192">
        <v>6682110</v>
      </c>
      <c r="B255" s="192" t="s">
        <v>842</v>
      </c>
      <c r="C255" s="192" t="s">
        <v>173</v>
      </c>
      <c r="D255" s="192" t="s">
        <v>97</v>
      </c>
    </row>
    <row r="256" spans="1:4" ht="14.25" x14ac:dyDescent="0.2">
      <c r="A256" s="192">
        <v>6682210</v>
      </c>
      <c r="B256" s="192" t="s">
        <v>843</v>
      </c>
      <c r="C256" s="192" t="s">
        <v>173</v>
      </c>
      <c r="D256" s="192" t="s">
        <v>97</v>
      </c>
    </row>
    <row r="257" spans="1:4" ht="14.25" x14ac:dyDescent="0.2">
      <c r="A257" s="192">
        <v>6710000</v>
      </c>
      <c r="B257" s="192" t="s">
        <v>163</v>
      </c>
      <c r="C257" s="192" t="s">
        <v>173</v>
      </c>
      <c r="D257" s="192" t="s">
        <v>97</v>
      </c>
    </row>
    <row r="258" spans="1:4" ht="14.25" x14ac:dyDescent="0.2">
      <c r="A258" s="192">
        <v>6710001</v>
      </c>
      <c r="B258" s="192" t="s">
        <v>857</v>
      </c>
      <c r="C258" s="192" t="s">
        <v>176</v>
      </c>
      <c r="D258" s="192" t="s">
        <v>97</v>
      </c>
    </row>
    <row r="259" spans="1:4" ht="14.25" x14ac:dyDescent="0.2">
      <c r="A259" s="192">
        <v>6710200</v>
      </c>
      <c r="B259" s="192" t="s">
        <v>259</v>
      </c>
      <c r="C259" s="192" t="s">
        <v>173</v>
      </c>
      <c r="D259" s="192" t="s">
        <v>97</v>
      </c>
    </row>
    <row r="260" spans="1:4" ht="14.25" x14ac:dyDescent="0.2">
      <c r="A260" s="192">
        <v>6720000</v>
      </c>
      <c r="B260" s="192" t="s">
        <v>465</v>
      </c>
      <c r="C260" s="192" t="s">
        <v>179</v>
      </c>
      <c r="D260" s="192" t="s">
        <v>97</v>
      </c>
    </row>
    <row r="261" spans="1:4" ht="14.25" x14ac:dyDescent="0.2">
      <c r="A261" s="192">
        <v>6720100</v>
      </c>
      <c r="B261" s="192" t="s">
        <v>164</v>
      </c>
      <c r="C261" s="192" t="s">
        <v>179</v>
      </c>
      <c r="D261" s="192" t="s">
        <v>97</v>
      </c>
    </row>
    <row r="262" spans="1:4" ht="14.25" x14ac:dyDescent="0.2">
      <c r="A262" s="192">
        <v>6730000</v>
      </c>
      <c r="B262" s="192" t="s">
        <v>43</v>
      </c>
      <c r="C262" s="192" t="s">
        <v>179</v>
      </c>
      <c r="D262" s="192" t="s">
        <v>97</v>
      </c>
    </row>
    <row r="263" spans="1:4" ht="14.25" x14ac:dyDescent="0.2">
      <c r="A263" s="192">
        <v>6730100</v>
      </c>
      <c r="B263" s="192" t="s">
        <v>165</v>
      </c>
      <c r="C263" s="192" t="s">
        <v>179</v>
      </c>
      <c r="D263" s="192" t="s">
        <v>97</v>
      </c>
    </row>
    <row r="264" spans="1:4" ht="14.25" x14ac:dyDescent="0.2">
      <c r="A264" s="192">
        <v>6740000</v>
      </c>
      <c r="B264" s="192" t="s">
        <v>166</v>
      </c>
      <c r="C264" s="192" t="s">
        <v>179</v>
      </c>
      <c r="D264" s="192" t="s">
        <v>97</v>
      </c>
    </row>
    <row r="265" spans="1:4" ht="14.25" x14ac:dyDescent="0.2">
      <c r="A265" s="192">
        <v>6740100</v>
      </c>
      <c r="B265" s="192" t="s">
        <v>44</v>
      </c>
      <c r="C265" s="192" t="s">
        <v>176</v>
      </c>
      <c r="D265" s="192" t="s">
        <v>97</v>
      </c>
    </row>
    <row r="266" spans="1:4" ht="14.25" x14ac:dyDescent="0.2">
      <c r="A266" s="192">
        <v>6740200</v>
      </c>
      <c r="B266" s="192" t="s">
        <v>510</v>
      </c>
      <c r="C266" s="192" t="s">
        <v>179</v>
      </c>
      <c r="D266" s="192" t="s">
        <v>97</v>
      </c>
    </row>
    <row r="267" spans="1:4" ht="14.25" x14ac:dyDescent="0.2">
      <c r="A267" s="192">
        <v>6740300</v>
      </c>
      <c r="B267" s="192" t="s">
        <v>602</v>
      </c>
      <c r="C267" s="192" t="s">
        <v>179</v>
      </c>
      <c r="D267" s="192" t="s">
        <v>97</v>
      </c>
    </row>
    <row r="268" spans="1:4" ht="14.25" x14ac:dyDescent="0.2">
      <c r="A268" s="192">
        <v>6740400</v>
      </c>
      <c r="B268" s="192" t="s">
        <v>689</v>
      </c>
      <c r="C268" s="192" t="s">
        <v>179</v>
      </c>
      <c r="D268" s="192" t="s">
        <v>97</v>
      </c>
    </row>
    <row r="269" spans="1:4" ht="14.25" x14ac:dyDescent="0.2">
      <c r="A269" s="192">
        <v>6740500</v>
      </c>
      <c r="B269" s="192" t="s">
        <v>690</v>
      </c>
      <c r="C269" s="192" t="s">
        <v>179</v>
      </c>
      <c r="D269" s="192" t="s">
        <v>97</v>
      </c>
    </row>
    <row r="270" spans="1:4" ht="14.25" x14ac:dyDescent="0.2">
      <c r="A270" s="192">
        <v>6740600</v>
      </c>
      <c r="B270" s="192" t="s">
        <v>691</v>
      </c>
      <c r="C270" s="192" t="s">
        <v>179</v>
      </c>
      <c r="D270" s="192" t="s">
        <v>97</v>
      </c>
    </row>
    <row r="271" spans="1:4" ht="14.25" x14ac:dyDescent="0.2">
      <c r="A271" s="192">
        <v>6740700</v>
      </c>
      <c r="B271" s="192" t="s">
        <v>692</v>
      </c>
      <c r="C271" s="192" t="s">
        <v>179</v>
      </c>
      <c r="D271" s="192" t="s">
        <v>97</v>
      </c>
    </row>
    <row r="272" spans="1:4" ht="14.25" x14ac:dyDescent="0.2">
      <c r="A272" s="192">
        <v>6740800</v>
      </c>
      <c r="B272" s="192" t="s">
        <v>893</v>
      </c>
      <c r="C272" s="192" t="s">
        <v>179</v>
      </c>
      <c r="D272" s="192" t="s">
        <v>97</v>
      </c>
    </row>
    <row r="273" spans="1:4" ht="14.25" x14ac:dyDescent="0.2">
      <c r="A273" s="192">
        <v>6750000</v>
      </c>
      <c r="B273" s="192" t="s">
        <v>167</v>
      </c>
      <c r="C273" s="192" t="s">
        <v>171</v>
      </c>
      <c r="D273" s="192" t="s">
        <v>97</v>
      </c>
    </row>
    <row r="274" spans="1:4" ht="14.25" x14ac:dyDescent="0.2">
      <c r="A274" s="192">
        <v>6750011</v>
      </c>
      <c r="B274" s="192" t="s">
        <v>364</v>
      </c>
      <c r="C274" s="192" t="s">
        <v>171</v>
      </c>
      <c r="D274" s="192" t="s">
        <v>97</v>
      </c>
    </row>
    <row r="275" spans="1:4" ht="14.25" x14ac:dyDescent="0.2">
      <c r="A275" s="192">
        <v>6750021</v>
      </c>
      <c r="B275" s="192" t="s">
        <v>365</v>
      </c>
      <c r="C275" s="192" t="s">
        <v>171</v>
      </c>
      <c r="D275" s="192" t="s">
        <v>97</v>
      </c>
    </row>
    <row r="276" spans="1:4" ht="14.25" x14ac:dyDescent="0.2">
      <c r="A276" s="192">
        <v>6750031</v>
      </c>
      <c r="B276" s="192" t="s">
        <v>431</v>
      </c>
      <c r="C276" s="192" t="s">
        <v>171</v>
      </c>
      <c r="D276" s="192" t="s">
        <v>97</v>
      </c>
    </row>
    <row r="277" spans="1:4" ht="14.25" x14ac:dyDescent="0.2">
      <c r="A277" s="192">
        <v>6750041</v>
      </c>
      <c r="B277" s="192" t="s">
        <v>366</v>
      </c>
      <c r="C277" s="192" t="s">
        <v>171</v>
      </c>
      <c r="D277" s="192" t="s">
        <v>97</v>
      </c>
    </row>
    <row r="278" spans="1:4" ht="14.25" x14ac:dyDescent="0.2">
      <c r="A278" s="192">
        <v>6750100</v>
      </c>
      <c r="B278" s="192" t="s">
        <v>51</v>
      </c>
      <c r="C278" s="192" t="s">
        <v>171</v>
      </c>
      <c r="D278" s="192" t="s">
        <v>97</v>
      </c>
    </row>
    <row r="279" spans="1:4" ht="14.25" x14ac:dyDescent="0.2">
      <c r="A279" s="192">
        <v>6750200</v>
      </c>
      <c r="B279" s="192" t="s">
        <v>603</v>
      </c>
      <c r="C279" s="192" t="s">
        <v>171</v>
      </c>
      <c r="D279" s="192" t="s">
        <v>97</v>
      </c>
    </row>
    <row r="280" spans="1:4" ht="14.25" x14ac:dyDescent="0.2">
      <c r="A280" s="192">
        <v>6810000</v>
      </c>
      <c r="B280" s="192" t="s">
        <v>262</v>
      </c>
      <c r="C280" s="192" t="s">
        <v>176</v>
      </c>
      <c r="D280" s="192" t="s">
        <v>97</v>
      </c>
    </row>
    <row r="281" spans="1:4" ht="14.25" x14ac:dyDescent="0.2">
      <c r="A281" s="192">
        <v>6810100</v>
      </c>
      <c r="B281" s="192" t="s">
        <v>45</v>
      </c>
      <c r="C281" s="192" t="s">
        <v>176</v>
      </c>
      <c r="D281" s="192" t="s">
        <v>97</v>
      </c>
    </row>
    <row r="282" spans="1:4" ht="14.25" x14ac:dyDescent="0.2">
      <c r="A282" s="192">
        <v>6810200</v>
      </c>
      <c r="B282" s="192" t="s">
        <v>466</v>
      </c>
      <c r="C282" s="192" t="s">
        <v>176</v>
      </c>
      <c r="D282" s="192" t="s">
        <v>97</v>
      </c>
    </row>
    <row r="283" spans="1:4" ht="14.25" x14ac:dyDescent="0.2">
      <c r="A283" s="192">
        <v>6810300</v>
      </c>
      <c r="B283" s="192" t="s">
        <v>27</v>
      </c>
      <c r="C283" s="192" t="s">
        <v>176</v>
      </c>
      <c r="D283" s="192" t="s">
        <v>97</v>
      </c>
    </row>
    <row r="284" spans="1:4" ht="14.25" x14ac:dyDescent="0.2">
      <c r="A284" s="192">
        <v>6810400</v>
      </c>
      <c r="B284" s="192" t="s">
        <v>467</v>
      </c>
      <c r="C284" s="192" t="s">
        <v>176</v>
      </c>
      <c r="D284" s="192" t="s">
        <v>97</v>
      </c>
    </row>
    <row r="285" spans="1:4" ht="14.25" x14ac:dyDescent="0.2">
      <c r="A285" s="192">
        <v>6810501</v>
      </c>
      <c r="B285" s="192" t="s">
        <v>604</v>
      </c>
      <c r="C285" s="192" t="s">
        <v>176</v>
      </c>
      <c r="D285" s="192" t="s">
        <v>97</v>
      </c>
    </row>
    <row r="286" spans="1:4" ht="14.25" x14ac:dyDescent="0.2">
      <c r="A286" s="192">
        <v>6810511</v>
      </c>
      <c r="B286" s="192" t="s">
        <v>605</v>
      </c>
      <c r="C286" s="192" t="s">
        <v>176</v>
      </c>
      <c r="D286" s="192" t="s">
        <v>97</v>
      </c>
    </row>
    <row r="287" spans="1:4" ht="14.25" x14ac:dyDescent="0.2">
      <c r="A287" s="192">
        <v>6810521</v>
      </c>
      <c r="B287" s="192" t="s">
        <v>606</v>
      </c>
      <c r="C287" s="192" t="s">
        <v>176</v>
      </c>
      <c r="D287" s="192" t="s">
        <v>97</v>
      </c>
    </row>
    <row r="288" spans="1:4" ht="14.25" x14ac:dyDescent="0.2">
      <c r="A288" s="192">
        <v>6810531</v>
      </c>
      <c r="B288" s="192" t="s">
        <v>607</v>
      </c>
      <c r="C288" s="192" t="s">
        <v>176</v>
      </c>
      <c r="D288" s="192" t="s">
        <v>97</v>
      </c>
    </row>
    <row r="289" spans="1:4" ht="14.25" x14ac:dyDescent="0.2">
      <c r="A289" s="192">
        <v>6810571</v>
      </c>
      <c r="B289" s="192" t="s">
        <v>608</v>
      </c>
      <c r="C289" s="192" t="s">
        <v>176</v>
      </c>
      <c r="D289" s="192" t="s">
        <v>97</v>
      </c>
    </row>
    <row r="290" spans="1:4" ht="14.25" x14ac:dyDescent="0.2">
      <c r="A290" s="192">
        <v>6810581</v>
      </c>
      <c r="B290" s="192" t="s">
        <v>609</v>
      </c>
      <c r="C290" s="192" t="s">
        <v>176</v>
      </c>
      <c r="D290" s="192" t="s">
        <v>97</v>
      </c>
    </row>
    <row r="291" spans="1:4" ht="14.25" x14ac:dyDescent="0.2">
      <c r="A291" s="192">
        <v>6810591</v>
      </c>
      <c r="B291" s="192" t="s">
        <v>610</v>
      </c>
      <c r="C291" s="192" t="s">
        <v>176</v>
      </c>
      <c r="D291" s="192" t="s">
        <v>97</v>
      </c>
    </row>
    <row r="292" spans="1:4" ht="14.25" x14ac:dyDescent="0.2">
      <c r="A292" s="192">
        <v>6810601</v>
      </c>
      <c r="B292" s="192" t="s">
        <v>693</v>
      </c>
      <c r="C292" s="192" t="s">
        <v>176</v>
      </c>
      <c r="D292" s="192" t="s">
        <v>97</v>
      </c>
    </row>
    <row r="293" spans="1:4" ht="14.25" x14ac:dyDescent="0.2">
      <c r="A293" s="192">
        <v>6810611</v>
      </c>
      <c r="B293" s="192" t="s">
        <v>611</v>
      </c>
      <c r="C293" s="192" t="s">
        <v>176</v>
      </c>
      <c r="D293" s="192" t="s">
        <v>97</v>
      </c>
    </row>
    <row r="294" spans="1:4" ht="14.25" x14ac:dyDescent="0.2">
      <c r="A294" s="192">
        <v>6810621</v>
      </c>
      <c r="B294" s="192" t="s">
        <v>694</v>
      </c>
      <c r="C294" s="192" t="s">
        <v>176</v>
      </c>
      <c r="D294" s="192" t="s">
        <v>97</v>
      </c>
    </row>
    <row r="295" spans="1:4" ht="14.25" x14ac:dyDescent="0.2">
      <c r="A295" s="192">
        <v>6810631</v>
      </c>
      <c r="B295" s="192" t="s">
        <v>695</v>
      </c>
      <c r="C295" s="192" t="s">
        <v>176</v>
      </c>
      <c r="D295" s="192" t="s">
        <v>97</v>
      </c>
    </row>
    <row r="296" spans="1:4" ht="14.25" x14ac:dyDescent="0.2">
      <c r="A296" s="192">
        <v>6810641</v>
      </c>
      <c r="B296" s="192" t="s">
        <v>696</v>
      </c>
      <c r="C296" s="192" t="s">
        <v>176</v>
      </c>
      <c r="D296" s="192" t="s">
        <v>97</v>
      </c>
    </row>
    <row r="297" spans="1:4" ht="14.25" x14ac:dyDescent="0.2">
      <c r="A297" s="192">
        <v>6810651</v>
      </c>
      <c r="B297" s="192" t="s">
        <v>697</v>
      </c>
      <c r="C297" s="192" t="s">
        <v>176</v>
      </c>
      <c r="D297" s="192" t="s">
        <v>97</v>
      </c>
    </row>
    <row r="298" spans="1:4" ht="14.25" x14ac:dyDescent="0.2">
      <c r="A298" s="192">
        <v>6810671</v>
      </c>
      <c r="B298" s="192" t="s">
        <v>698</v>
      </c>
      <c r="C298" s="192" t="s">
        <v>176</v>
      </c>
      <c r="D298" s="192" t="s">
        <v>97</v>
      </c>
    </row>
    <row r="299" spans="1:4" ht="14.25" x14ac:dyDescent="0.2">
      <c r="A299" s="192">
        <v>6810751</v>
      </c>
      <c r="B299" s="192" t="s">
        <v>699</v>
      </c>
      <c r="C299" s="192" t="s">
        <v>176</v>
      </c>
      <c r="D299" s="192" t="s">
        <v>97</v>
      </c>
    </row>
    <row r="300" spans="1:4" ht="14.25" x14ac:dyDescent="0.2">
      <c r="A300" s="192">
        <v>6810761</v>
      </c>
      <c r="B300" s="192" t="s">
        <v>700</v>
      </c>
      <c r="C300" s="192" t="s">
        <v>176</v>
      </c>
      <c r="D300" s="192" t="s">
        <v>97</v>
      </c>
    </row>
    <row r="301" spans="1:4" ht="14.25" x14ac:dyDescent="0.2">
      <c r="A301" s="192">
        <v>6810771</v>
      </c>
      <c r="B301" s="192" t="s">
        <v>612</v>
      </c>
      <c r="C301" s="192" t="s">
        <v>176</v>
      </c>
      <c r="D301" s="192" t="s">
        <v>97</v>
      </c>
    </row>
    <row r="302" spans="1:4" ht="14.25" x14ac:dyDescent="0.2">
      <c r="A302" s="192">
        <v>6810781</v>
      </c>
      <c r="B302" s="192" t="s">
        <v>701</v>
      </c>
      <c r="C302" s="192" t="s">
        <v>176</v>
      </c>
      <c r="D302" s="192" t="s">
        <v>97</v>
      </c>
    </row>
    <row r="303" spans="1:4" ht="14.25" x14ac:dyDescent="0.2">
      <c r="A303" s="192">
        <v>6810791</v>
      </c>
      <c r="B303" s="192" t="s">
        <v>702</v>
      </c>
      <c r="C303" s="192" t="s">
        <v>176</v>
      </c>
      <c r="D303" s="192" t="s">
        <v>97</v>
      </c>
    </row>
    <row r="304" spans="1:4" ht="14.25" x14ac:dyDescent="0.2">
      <c r="A304" s="192">
        <v>6810801</v>
      </c>
      <c r="B304" s="192" t="s">
        <v>703</v>
      </c>
      <c r="C304" s="192" t="s">
        <v>176</v>
      </c>
      <c r="D304" s="192" t="s">
        <v>97</v>
      </c>
    </row>
    <row r="305" spans="1:4" ht="14.25" x14ac:dyDescent="0.2">
      <c r="A305" s="192">
        <v>6810811</v>
      </c>
      <c r="B305" s="192" t="s">
        <v>704</v>
      </c>
      <c r="C305" s="192" t="s">
        <v>176</v>
      </c>
      <c r="D305" s="192" t="s">
        <v>97</v>
      </c>
    </row>
    <row r="306" spans="1:4" ht="14.25" x14ac:dyDescent="0.2">
      <c r="A306" s="192">
        <v>6810821</v>
      </c>
      <c r="B306" s="192" t="s">
        <v>705</v>
      </c>
      <c r="C306" s="192" t="s">
        <v>176</v>
      </c>
      <c r="D306" s="192" t="s">
        <v>97</v>
      </c>
    </row>
    <row r="307" spans="1:4" ht="14.25" x14ac:dyDescent="0.2">
      <c r="A307" s="192">
        <v>6810831</v>
      </c>
      <c r="B307" s="192" t="s">
        <v>706</v>
      </c>
      <c r="C307" s="192" t="s">
        <v>176</v>
      </c>
      <c r="D307" s="192" t="s">
        <v>97</v>
      </c>
    </row>
    <row r="308" spans="1:4" ht="14.25" x14ac:dyDescent="0.2">
      <c r="A308" s="192">
        <v>6810891</v>
      </c>
      <c r="B308" s="192" t="s">
        <v>707</v>
      </c>
      <c r="C308" s="192" t="s">
        <v>176</v>
      </c>
      <c r="D308" s="192" t="s">
        <v>97</v>
      </c>
    </row>
    <row r="309" spans="1:4" ht="14.25" x14ac:dyDescent="0.2">
      <c r="A309" s="192">
        <v>6810901</v>
      </c>
      <c r="B309" s="192" t="s">
        <v>708</v>
      </c>
      <c r="C309" s="192" t="s">
        <v>176</v>
      </c>
      <c r="D309" s="192" t="s">
        <v>97</v>
      </c>
    </row>
    <row r="310" spans="1:4" ht="14.25" x14ac:dyDescent="0.2">
      <c r="A310" s="192">
        <v>6810911</v>
      </c>
      <c r="B310" s="192" t="s">
        <v>613</v>
      </c>
      <c r="C310" s="192" t="s">
        <v>176</v>
      </c>
      <c r="D310" s="192" t="s">
        <v>97</v>
      </c>
    </row>
    <row r="311" spans="1:4" ht="14.25" x14ac:dyDescent="0.2">
      <c r="A311" s="192">
        <v>6810921</v>
      </c>
      <c r="B311" s="192" t="s">
        <v>783</v>
      </c>
      <c r="C311" s="192" t="s">
        <v>176</v>
      </c>
      <c r="D311" s="192" t="s">
        <v>97</v>
      </c>
    </row>
    <row r="312" spans="1:4" ht="14.25" x14ac:dyDescent="0.2">
      <c r="A312" s="192">
        <v>6810931</v>
      </c>
      <c r="B312" s="192" t="s">
        <v>614</v>
      </c>
      <c r="C312" s="192" t="s">
        <v>176</v>
      </c>
      <c r="D312" s="192" t="s">
        <v>97</v>
      </c>
    </row>
    <row r="313" spans="1:4" ht="14.25" x14ac:dyDescent="0.2">
      <c r="A313" s="192">
        <v>6810941</v>
      </c>
      <c r="B313" s="192" t="s">
        <v>615</v>
      </c>
      <c r="C313" s="192" t="s">
        <v>176</v>
      </c>
      <c r="D313" s="192" t="s">
        <v>97</v>
      </c>
    </row>
    <row r="314" spans="1:4" ht="14.25" x14ac:dyDescent="0.2">
      <c r="A314" s="192">
        <v>6810971</v>
      </c>
      <c r="B314" s="192" t="s">
        <v>709</v>
      </c>
      <c r="C314" s="192" t="s">
        <v>176</v>
      </c>
      <c r="D314" s="192" t="s">
        <v>97</v>
      </c>
    </row>
    <row r="315" spans="1:4" ht="14.25" x14ac:dyDescent="0.2">
      <c r="A315" s="192">
        <v>6810981</v>
      </c>
      <c r="B315" s="192" t="s">
        <v>755</v>
      </c>
      <c r="C315" s="192" t="s">
        <v>176</v>
      </c>
      <c r="D315" s="192" t="s">
        <v>97</v>
      </c>
    </row>
    <row r="316" spans="1:4" ht="14.25" x14ac:dyDescent="0.2">
      <c r="A316" s="192">
        <v>6810991</v>
      </c>
      <c r="B316" s="192" t="s">
        <v>784</v>
      </c>
      <c r="C316" s="192" t="s">
        <v>176</v>
      </c>
      <c r="D316" s="192" t="s">
        <v>97</v>
      </c>
    </row>
    <row r="317" spans="1:4" ht="14.25" x14ac:dyDescent="0.2">
      <c r="A317" s="192">
        <v>6811001</v>
      </c>
      <c r="B317" s="192" t="s">
        <v>858</v>
      </c>
      <c r="C317" s="192" t="s">
        <v>176</v>
      </c>
      <c r="D317" s="192" t="s">
        <v>97</v>
      </c>
    </row>
    <row r="318" spans="1:4" ht="14.25" x14ac:dyDescent="0.2">
      <c r="A318" s="192">
        <v>6811011</v>
      </c>
      <c r="B318" s="192" t="s">
        <v>880</v>
      </c>
      <c r="C318" s="192" t="s">
        <v>176</v>
      </c>
      <c r="D318" s="192" t="s">
        <v>97</v>
      </c>
    </row>
    <row r="319" spans="1:4" ht="14.25" x14ac:dyDescent="0.2">
      <c r="A319" s="192">
        <v>6820000</v>
      </c>
      <c r="B319" s="192" t="s">
        <v>468</v>
      </c>
      <c r="C319" s="192" t="s">
        <v>176</v>
      </c>
      <c r="D319" s="192" t="s">
        <v>97</v>
      </c>
    </row>
    <row r="320" spans="1:4" ht="14.25" x14ac:dyDescent="0.2">
      <c r="A320" s="192">
        <v>6820111</v>
      </c>
      <c r="B320" s="192" t="s">
        <v>550</v>
      </c>
      <c r="C320" s="192" t="s">
        <v>176</v>
      </c>
      <c r="D320" s="192" t="s">
        <v>97</v>
      </c>
    </row>
    <row r="321" spans="1:4" ht="14.25" x14ac:dyDescent="0.2">
      <c r="A321" s="192">
        <v>6820121</v>
      </c>
      <c r="B321" s="192" t="s">
        <v>551</v>
      </c>
      <c r="C321" s="192" t="s">
        <v>176</v>
      </c>
      <c r="D321" s="192" t="s">
        <v>97</v>
      </c>
    </row>
    <row r="322" spans="1:4" ht="14.25" x14ac:dyDescent="0.2">
      <c r="A322" s="192">
        <v>6820131</v>
      </c>
      <c r="B322" s="192" t="s">
        <v>552</v>
      </c>
      <c r="C322" s="192" t="s">
        <v>176</v>
      </c>
      <c r="D322" s="192" t="s">
        <v>97</v>
      </c>
    </row>
    <row r="323" spans="1:4" ht="14.25" x14ac:dyDescent="0.2">
      <c r="A323" s="192">
        <v>6820141</v>
      </c>
      <c r="B323" s="192" t="s">
        <v>553</v>
      </c>
      <c r="C323" s="192" t="s">
        <v>176</v>
      </c>
      <c r="D323" s="192" t="s">
        <v>97</v>
      </c>
    </row>
    <row r="324" spans="1:4" ht="14.25" x14ac:dyDescent="0.2">
      <c r="A324" s="192">
        <v>6820151</v>
      </c>
      <c r="B324" s="192" t="s">
        <v>710</v>
      </c>
      <c r="C324" s="192" t="s">
        <v>176</v>
      </c>
      <c r="D324" s="192" t="s">
        <v>97</v>
      </c>
    </row>
    <row r="325" spans="1:4" ht="14.25" x14ac:dyDescent="0.2">
      <c r="A325" s="192">
        <v>6820161</v>
      </c>
      <c r="B325" s="192" t="s">
        <v>756</v>
      </c>
      <c r="C325" s="192" t="s">
        <v>176</v>
      </c>
      <c r="D325" s="192" t="s">
        <v>97</v>
      </c>
    </row>
    <row r="326" spans="1:4" ht="14.25" x14ac:dyDescent="0.2">
      <c r="A326" s="192">
        <v>6830011</v>
      </c>
      <c r="B326" s="192" t="s">
        <v>367</v>
      </c>
      <c r="C326" s="192" t="s">
        <v>176</v>
      </c>
      <c r="D326" s="192" t="s">
        <v>97</v>
      </c>
    </row>
    <row r="327" spans="1:4" ht="14.25" x14ac:dyDescent="0.2">
      <c r="A327" s="192">
        <v>6830100</v>
      </c>
      <c r="B327" s="192" t="s">
        <v>168</v>
      </c>
      <c r="C327" s="192" t="s">
        <v>176</v>
      </c>
      <c r="D327" s="192" t="s">
        <v>97</v>
      </c>
    </row>
    <row r="328" spans="1:4" ht="14.25" x14ac:dyDescent="0.2">
      <c r="A328" s="192">
        <v>6830200</v>
      </c>
      <c r="B328" s="192" t="s">
        <v>47</v>
      </c>
      <c r="C328" s="192" t="s">
        <v>176</v>
      </c>
      <c r="D328" s="192" t="s">
        <v>97</v>
      </c>
    </row>
    <row r="329" spans="1:4" ht="14.25" x14ac:dyDescent="0.2">
      <c r="A329" s="192">
        <v>6830300</v>
      </c>
      <c r="B329" s="192" t="s">
        <v>88</v>
      </c>
      <c r="C329" s="192" t="s">
        <v>176</v>
      </c>
      <c r="D329" s="192" t="s">
        <v>97</v>
      </c>
    </row>
    <row r="330" spans="1:4" ht="14.25" x14ac:dyDescent="0.2">
      <c r="A330" s="192">
        <v>6830400</v>
      </c>
      <c r="B330" s="192" t="s">
        <v>169</v>
      </c>
      <c r="C330" s="192" t="s">
        <v>176</v>
      </c>
      <c r="D330" s="192" t="s">
        <v>97</v>
      </c>
    </row>
    <row r="331" spans="1:4" ht="14.25" x14ac:dyDescent="0.2">
      <c r="A331" s="192">
        <v>6830500</v>
      </c>
      <c r="B331" s="192" t="s">
        <v>89</v>
      </c>
      <c r="C331" s="192" t="s">
        <v>176</v>
      </c>
      <c r="D331" s="192" t="s">
        <v>97</v>
      </c>
    </row>
    <row r="332" spans="1:4" ht="14.25" x14ac:dyDescent="0.2">
      <c r="A332" s="192">
        <v>6830800</v>
      </c>
      <c r="B332" s="192" t="s">
        <v>380</v>
      </c>
      <c r="C332" s="192" t="s">
        <v>176</v>
      </c>
      <c r="D332" s="192" t="s">
        <v>97</v>
      </c>
    </row>
    <row r="333" spans="1:4" ht="14.25" x14ac:dyDescent="0.2">
      <c r="A333" s="192">
        <v>6830810</v>
      </c>
      <c r="B333" s="192" t="s">
        <v>554</v>
      </c>
      <c r="C333" s="192" t="s">
        <v>176</v>
      </c>
      <c r="D333" s="192" t="s">
        <v>97</v>
      </c>
    </row>
    <row r="334" spans="1:4" ht="14.25" x14ac:dyDescent="0.2">
      <c r="A334" s="192">
        <v>6830820</v>
      </c>
      <c r="B334" s="192" t="s">
        <v>555</v>
      </c>
      <c r="C334" s="192" t="s">
        <v>176</v>
      </c>
      <c r="D334" s="192" t="s">
        <v>97</v>
      </c>
    </row>
    <row r="335" spans="1:4" ht="14.25" x14ac:dyDescent="0.2">
      <c r="A335" s="192">
        <v>6830840</v>
      </c>
      <c r="B335" s="192" t="s">
        <v>505</v>
      </c>
      <c r="C335" s="192" t="s">
        <v>176</v>
      </c>
      <c r="D335" s="192" t="s">
        <v>97</v>
      </c>
    </row>
    <row r="336" spans="1:4" ht="14.25" x14ac:dyDescent="0.2">
      <c r="A336" s="192">
        <v>6830850</v>
      </c>
      <c r="B336" s="192" t="s">
        <v>506</v>
      </c>
      <c r="C336" s="192" t="s">
        <v>176</v>
      </c>
      <c r="D336" s="192" t="s">
        <v>97</v>
      </c>
    </row>
    <row r="337" spans="1:4" ht="14.25" x14ac:dyDescent="0.2">
      <c r="A337" s="192">
        <v>6999999</v>
      </c>
      <c r="B337" s="192" t="s">
        <v>469</v>
      </c>
      <c r="C337" s="192" t="s">
        <v>930</v>
      </c>
      <c r="D337" s="192" t="s">
        <v>97</v>
      </c>
    </row>
    <row r="338" spans="1:4" ht="14.25" x14ac:dyDescent="0.2">
      <c r="A338" s="192">
        <v>7040971</v>
      </c>
      <c r="B338" s="192" t="s">
        <v>711</v>
      </c>
      <c r="C338" s="192" t="s">
        <v>930</v>
      </c>
      <c r="D338" s="192" t="s">
        <v>859</v>
      </c>
    </row>
    <row r="339" spans="1:4" ht="14.25" x14ac:dyDescent="0.2">
      <c r="A339" s="192">
        <v>7040991</v>
      </c>
      <c r="B339" s="192" t="s">
        <v>785</v>
      </c>
      <c r="C339" s="192" t="s">
        <v>930</v>
      </c>
      <c r="D339" s="192" t="s">
        <v>859</v>
      </c>
    </row>
    <row r="340" spans="1:4" ht="14.25" x14ac:dyDescent="0.2">
      <c r="A340" s="192">
        <v>7041001</v>
      </c>
      <c r="B340" s="192" t="s">
        <v>786</v>
      </c>
      <c r="C340" s="192" t="s">
        <v>930</v>
      </c>
      <c r="D340" s="192" t="s">
        <v>859</v>
      </c>
    </row>
    <row r="341" spans="1:4" ht="14.25" x14ac:dyDescent="0.2">
      <c r="A341" s="192">
        <v>7041011</v>
      </c>
      <c r="B341" s="192" t="s">
        <v>787</v>
      </c>
      <c r="C341" s="192" t="s">
        <v>930</v>
      </c>
      <c r="D341" s="192" t="s">
        <v>859</v>
      </c>
    </row>
    <row r="342" spans="1:4" ht="14.25" x14ac:dyDescent="0.2">
      <c r="A342" s="192">
        <v>7041021</v>
      </c>
      <c r="B342" s="192" t="s">
        <v>788</v>
      </c>
      <c r="C342" s="192" t="s">
        <v>930</v>
      </c>
      <c r="D342" s="192" t="s">
        <v>859</v>
      </c>
    </row>
    <row r="343" spans="1:4" ht="14.25" x14ac:dyDescent="0.2">
      <c r="A343" s="192">
        <v>7041031</v>
      </c>
      <c r="B343" s="192" t="s">
        <v>789</v>
      </c>
      <c r="C343" s="192" t="s">
        <v>930</v>
      </c>
      <c r="D343" s="192" t="s">
        <v>859</v>
      </c>
    </row>
    <row r="344" spans="1:4" ht="14.25" x14ac:dyDescent="0.2">
      <c r="A344" s="192">
        <v>7041041</v>
      </c>
      <c r="B344" s="192" t="s">
        <v>860</v>
      </c>
      <c r="C344" s="192" t="s">
        <v>930</v>
      </c>
      <c r="D344" s="192" t="s">
        <v>859</v>
      </c>
    </row>
    <row r="345" spans="1:4" ht="14.25" x14ac:dyDescent="0.2">
      <c r="A345" s="192">
        <v>7041051</v>
      </c>
      <c r="B345" s="192" t="s">
        <v>941</v>
      </c>
      <c r="C345" s="192" t="s">
        <v>930</v>
      </c>
      <c r="D345" s="192" t="s">
        <v>859</v>
      </c>
    </row>
    <row r="346" spans="1:4" ht="14.25" x14ac:dyDescent="0.2">
      <c r="A346" s="192">
        <v>7041061</v>
      </c>
      <c r="B346" s="192" t="s">
        <v>942</v>
      </c>
      <c r="C346" s="192" t="s">
        <v>930</v>
      </c>
      <c r="D346" s="192" t="s">
        <v>859</v>
      </c>
    </row>
    <row r="347" spans="1:4" ht="14.25" x14ac:dyDescent="0.2">
      <c r="A347" s="192">
        <v>7050071</v>
      </c>
      <c r="B347" s="192" t="s">
        <v>471</v>
      </c>
      <c r="C347" s="192" t="s">
        <v>930</v>
      </c>
      <c r="D347" s="192" t="s">
        <v>859</v>
      </c>
    </row>
    <row r="348" spans="1:4" ht="14.25" x14ac:dyDescent="0.2">
      <c r="A348" s="192">
        <v>7050081</v>
      </c>
      <c r="B348" s="192" t="s">
        <v>472</v>
      </c>
      <c r="C348" s="192" t="s">
        <v>930</v>
      </c>
      <c r="D348" s="192" t="s">
        <v>859</v>
      </c>
    </row>
    <row r="349" spans="1:4" ht="14.25" x14ac:dyDescent="0.2">
      <c r="A349" s="192">
        <v>7110081</v>
      </c>
      <c r="B349" s="192" t="s">
        <v>790</v>
      </c>
      <c r="C349" s="192" t="s">
        <v>930</v>
      </c>
      <c r="D349" s="192" t="s">
        <v>859</v>
      </c>
    </row>
    <row r="350" spans="1:4" ht="14.25" x14ac:dyDescent="0.2">
      <c r="A350" s="192">
        <v>7110091</v>
      </c>
      <c r="B350" s="192" t="s">
        <v>943</v>
      </c>
      <c r="C350" s="192" t="s">
        <v>930</v>
      </c>
      <c r="D350" s="192" t="s">
        <v>859</v>
      </c>
    </row>
    <row r="351" spans="1:4" ht="14.25" x14ac:dyDescent="0.2">
      <c r="A351" s="192">
        <v>7120371</v>
      </c>
      <c r="B351" s="192" t="s">
        <v>511</v>
      </c>
      <c r="C351" s="192" t="s">
        <v>930</v>
      </c>
      <c r="D351" s="192" t="s">
        <v>859</v>
      </c>
    </row>
    <row r="352" spans="1:4" ht="14.25" x14ac:dyDescent="0.2">
      <c r="A352" s="192">
        <v>7120421</v>
      </c>
      <c r="B352" s="192" t="s">
        <v>616</v>
      </c>
      <c r="C352" s="192" t="s">
        <v>930</v>
      </c>
      <c r="D352" s="192" t="s">
        <v>859</v>
      </c>
    </row>
    <row r="353" spans="1:4" ht="14.25" x14ac:dyDescent="0.2">
      <c r="A353" s="192">
        <v>7120431</v>
      </c>
      <c r="B353" s="192" t="s">
        <v>617</v>
      </c>
      <c r="C353" s="192" t="s">
        <v>930</v>
      </c>
      <c r="D353" s="192" t="s">
        <v>859</v>
      </c>
    </row>
    <row r="354" spans="1:4" ht="14.25" x14ac:dyDescent="0.2">
      <c r="A354" s="192">
        <v>7120441</v>
      </c>
      <c r="B354" s="192" t="s">
        <v>618</v>
      </c>
      <c r="C354" s="192" t="s">
        <v>930</v>
      </c>
      <c r="D354" s="192" t="s">
        <v>859</v>
      </c>
    </row>
    <row r="355" spans="1:4" ht="14.25" x14ac:dyDescent="0.2">
      <c r="A355" s="192">
        <v>7120471</v>
      </c>
      <c r="B355" s="192" t="s">
        <v>712</v>
      </c>
      <c r="C355" s="192" t="s">
        <v>930</v>
      </c>
      <c r="D355" s="192" t="s">
        <v>859</v>
      </c>
    </row>
    <row r="356" spans="1:4" ht="14.25" x14ac:dyDescent="0.2">
      <c r="A356" s="192">
        <v>7120481</v>
      </c>
      <c r="B356" s="192" t="s">
        <v>736</v>
      </c>
      <c r="C356" s="192" t="s">
        <v>930</v>
      </c>
      <c r="D356" s="192" t="s">
        <v>859</v>
      </c>
    </row>
    <row r="357" spans="1:4" ht="14.25" x14ac:dyDescent="0.2">
      <c r="A357" s="192">
        <v>7120491</v>
      </c>
      <c r="B357" s="192" t="s">
        <v>737</v>
      </c>
      <c r="C357" s="192" t="s">
        <v>930</v>
      </c>
      <c r="D357" s="192" t="s">
        <v>859</v>
      </c>
    </row>
    <row r="358" spans="1:4" ht="14.25" x14ac:dyDescent="0.2">
      <c r="A358" s="192">
        <v>7120501</v>
      </c>
      <c r="B358" s="192" t="s">
        <v>738</v>
      </c>
      <c r="C358" s="192" t="s">
        <v>930</v>
      </c>
      <c r="D358" s="192" t="s">
        <v>859</v>
      </c>
    </row>
    <row r="359" spans="1:4" ht="14.25" x14ac:dyDescent="0.2">
      <c r="A359" s="192">
        <v>7120511</v>
      </c>
      <c r="B359" s="192" t="s">
        <v>739</v>
      </c>
      <c r="C359" s="192" t="s">
        <v>930</v>
      </c>
      <c r="D359" s="192" t="s">
        <v>859</v>
      </c>
    </row>
    <row r="360" spans="1:4" ht="14.25" x14ac:dyDescent="0.2">
      <c r="A360" s="192">
        <v>7120521</v>
      </c>
      <c r="B360" s="192" t="s">
        <v>740</v>
      </c>
      <c r="C360" s="192" t="s">
        <v>930</v>
      </c>
      <c r="D360" s="192" t="s">
        <v>859</v>
      </c>
    </row>
    <row r="361" spans="1:4" ht="14.25" x14ac:dyDescent="0.2">
      <c r="A361" s="192">
        <v>7120531</v>
      </c>
      <c r="B361" s="192" t="s">
        <v>741</v>
      </c>
      <c r="C361" s="192" t="s">
        <v>930</v>
      </c>
      <c r="D361" s="192" t="s">
        <v>859</v>
      </c>
    </row>
    <row r="362" spans="1:4" ht="14.25" x14ac:dyDescent="0.2">
      <c r="A362" s="192">
        <v>7120541</v>
      </c>
      <c r="B362" s="192" t="s">
        <v>742</v>
      </c>
      <c r="C362" s="192" t="s">
        <v>930</v>
      </c>
      <c r="D362" s="192" t="s">
        <v>859</v>
      </c>
    </row>
    <row r="363" spans="1:4" ht="14.25" x14ac:dyDescent="0.2">
      <c r="A363" s="192">
        <v>7120551</v>
      </c>
      <c r="B363" s="192" t="s">
        <v>791</v>
      </c>
      <c r="C363" s="192" t="s">
        <v>930</v>
      </c>
      <c r="D363" s="192" t="s">
        <v>859</v>
      </c>
    </row>
    <row r="364" spans="1:4" ht="14.25" x14ac:dyDescent="0.2">
      <c r="A364" s="192">
        <v>7120571</v>
      </c>
      <c r="B364" s="192" t="s">
        <v>944</v>
      </c>
      <c r="C364" s="192" t="s">
        <v>930</v>
      </c>
      <c r="D364" s="192" t="s">
        <v>859</v>
      </c>
    </row>
    <row r="365" spans="1:4" ht="14.25" x14ac:dyDescent="0.2">
      <c r="A365" s="192">
        <v>7211561</v>
      </c>
      <c r="B365" s="192" t="s">
        <v>473</v>
      </c>
      <c r="C365" s="192" t="s">
        <v>930</v>
      </c>
      <c r="D365" s="192" t="s">
        <v>859</v>
      </c>
    </row>
    <row r="366" spans="1:4" ht="14.25" x14ac:dyDescent="0.2">
      <c r="A366" s="192">
        <v>7211731</v>
      </c>
      <c r="B366" s="192" t="s">
        <v>474</v>
      </c>
      <c r="C366" s="192" t="s">
        <v>930</v>
      </c>
      <c r="D366" s="192" t="s">
        <v>859</v>
      </c>
    </row>
    <row r="367" spans="1:4" ht="14.25" x14ac:dyDescent="0.2">
      <c r="A367" s="192">
        <v>7211751</v>
      </c>
      <c r="B367" s="192" t="s">
        <v>556</v>
      </c>
      <c r="C367" s="192" t="s">
        <v>930</v>
      </c>
      <c r="D367" s="192" t="s">
        <v>859</v>
      </c>
    </row>
    <row r="368" spans="1:4" ht="14.25" x14ac:dyDescent="0.2">
      <c r="A368" s="192">
        <v>7211821</v>
      </c>
      <c r="B368" s="192" t="s">
        <v>512</v>
      </c>
      <c r="C368" s="192" t="s">
        <v>930</v>
      </c>
      <c r="D368" s="192" t="s">
        <v>859</v>
      </c>
    </row>
    <row r="369" spans="1:4" ht="14.25" x14ac:dyDescent="0.2">
      <c r="A369" s="192">
        <v>7211841</v>
      </c>
      <c r="B369" s="192" t="s">
        <v>475</v>
      </c>
      <c r="C369" s="192" t="s">
        <v>930</v>
      </c>
      <c r="D369" s="192" t="s">
        <v>859</v>
      </c>
    </row>
    <row r="370" spans="1:4" ht="14.25" x14ac:dyDescent="0.2">
      <c r="A370" s="192">
        <v>7211851</v>
      </c>
      <c r="B370" s="192" t="s">
        <v>476</v>
      </c>
      <c r="C370" s="192" t="s">
        <v>930</v>
      </c>
      <c r="D370" s="192" t="s">
        <v>859</v>
      </c>
    </row>
    <row r="371" spans="1:4" ht="14.25" x14ac:dyDescent="0.2">
      <c r="A371" s="192">
        <v>7211951</v>
      </c>
      <c r="B371" s="192" t="s">
        <v>477</v>
      </c>
      <c r="C371" s="192" t="s">
        <v>930</v>
      </c>
      <c r="D371" s="192" t="s">
        <v>859</v>
      </c>
    </row>
    <row r="372" spans="1:4" ht="14.25" x14ac:dyDescent="0.2">
      <c r="A372" s="192">
        <v>7211961</v>
      </c>
      <c r="B372" s="192" t="s">
        <v>478</v>
      </c>
      <c r="C372" s="192" t="s">
        <v>930</v>
      </c>
      <c r="D372" s="192" t="s">
        <v>859</v>
      </c>
    </row>
    <row r="373" spans="1:4" ht="14.25" x14ac:dyDescent="0.2">
      <c r="A373" s="192">
        <v>7211971</v>
      </c>
      <c r="B373" s="192" t="s">
        <v>479</v>
      </c>
      <c r="C373" s="192" t="s">
        <v>930</v>
      </c>
      <c r="D373" s="192" t="s">
        <v>859</v>
      </c>
    </row>
    <row r="374" spans="1:4" ht="14.25" x14ac:dyDescent="0.2">
      <c r="A374" s="192">
        <v>7212081</v>
      </c>
      <c r="B374" s="192" t="s">
        <v>513</v>
      </c>
      <c r="C374" s="192" t="s">
        <v>930</v>
      </c>
      <c r="D374" s="192" t="s">
        <v>859</v>
      </c>
    </row>
    <row r="375" spans="1:4" ht="14.25" x14ac:dyDescent="0.2">
      <c r="A375" s="192">
        <v>7212101</v>
      </c>
      <c r="B375" s="192" t="s">
        <v>713</v>
      </c>
      <c r="C375" s="192" t="s">
        <v>930</v>
      </c>
      <c r="D375" s="192" t="s">
        <v>859</v>
      </c>
    </row>
    <row r="376" spans="1:4" ht="14.25" x14ac:dyDescent="0.2">
      <c r="A376" s="192">
        <v>7212131</v>
      </c>
      <c r="B376" s="192" t="s">
        <v>757</v>
      </c>
      <c r="C376" s="192" t="s">
        <v>930</v>
      </c>
      <c r="D376" s="192" t="s">
        <v>859</v>
      </c>
    </row>
    <row r="377" spans="1:4" ht="14.25" x14ac:dyDescent="0.2">
      <c r="A377" s="192">
        <v>7212151</v>
      </c>
      <c r="B377" s="192" t="s">
        <v>514</v>
      </c>
      <c r="C377" s="192" t="s">
        <v>930</v>
      </c>
      <c r="D377" s="192" t="s">
        <v>859</v>
      </c>
    </row>
    <row r="378" spans="1:4" ht="14.25" x14ac:dyDescent="0.2">
      <c r="A378" s="192">
        <v>7212241</v>
      </c>
      <c r="B378" s="192" t="s">
        <v>515</v>
      </c>
      <c r="C378" s="192" t="s">
        <v>930</v>
      </c>
      <c r="D378" s="192" t="s">
        <v>859</v>
      </c>
    </row>
    <row r="379" spans="1:4" ht="14.25" x14ac:dyDescent="0.2">
      <c r="A379" s="192">
        <v>7212251</v>
      </c>
      <c r="B379" s="192" t="s">
        <v>516</v>
      </c>
      <c r="C379" s="192" t="s">
        <v>930</v>
      </c>
      <c r="D379" s="192" t="s">
        <v>859</v>
      </c>
    </row>
    <row r="380" spans="1:4" ht="14.25" x14ac:dyDescent="0.2">
      <c r="A380" s="192">
        <v>7212361</v>
      </c>
      <c r="B380" s="192" t="s">
        <v>517</v>
      </c>
      <c r="C380" s="192" t="s">
        <v>930</v>
      </c>
      <c r="D380" s="192" t="s">
        <v>859</v>
      </c>
    </row>
    <row r="381" spans="1:4" ht="14.25" x14ac:dyDescent="0.2">
      <c r="A381" s="192">
        <v>7212371</v>
      </c>
      <c r="B381" s="192" t="s">
        <v>518</v>
      </c>
      <c r="C381" s="192" t="s">
        <v>930</v>
      </c>
      <c r="D381" s="192" t="s">
        <v>859</v>
      </c>
    </row>
    <row r="382" spans="1:4" ht="14.25" x14ac:dyDescent="0.2">
      <c r="A382" s="192">
        <v>7212381</v>
      </c>
      <c r="B382" s="192" t="s">
        <v>519</v>
      </c>
      <c r="C382" s="192" t="s">
        <v>930</v>
      </c>
      <c r="D382" s="192" t="s">
        <v>859</v>
      </c>
    </row>
    <row r="383" spans="1:4" ht="14.25" x14ac:dyDescent="0.2">
      <c r="A383" s="192">
        <v>7212391</v>
      </c>
      <c r="B383" s="192" t="s">
        <v>557</v>
      </c>
      <c r="C383" s="192" t="s">
        <v>930</v>
      </c>
      <c r="D383" s="192" t="s">
        <v>859</v>
      </c>
    </row>
    <row r="384" spans="1:4" ht="14.25" x14ac:dyDescent="0.2">
      <c r="A384" s="192">
        <v>7212401</v>
      </c>
      <c r="B384" s="192" t="s">
        <v>558</v>
      </c>
      <c r="C384" s="192" t="s">
        <v>930</v>
      </c>
      <c r="D384" s="192" t="s">
        <v>859</v>
      </c>
    </row>
    <row r="385" spans="1:4" ht="14.25" x14ac:dyDescent="0.2">
      <c r="A385" s="192">
        <v>7212411</v>
      </c>
      <c r="B385" s="192" t="s">
        <v>559</v>
      </c>
      <c r="C385" s="192" t="s">
        <v>930</v>
      </c>
      <c r="D385" s="192" t="s">
        <v>859</v>
      </c>
    </row>
    <row r="386" spans="1:4" ht="14.25" x14ac:dyDescent="0.2">
      <c r="A386" s="192">
        <v>7212431</v>
      </c>
      <c r="B386" s="192" t="s">
        <v>560</v>
      </c>
      <c r="C386" s="192" t="s">
        <v>930</v>
      </c>
      <c r="D386" s="192" t="s">
        <v>859</v>
      </c>
    </row>
    <row r="387" spans="1:4" ht="14.25" x14ac:dyDescent="0.2">
      <c r="A387" s="192">
        <v>7212451</v>
      </c>
      <c r="B387" s="192" t="s">
        <v>561</v>
      </c>
      <c r="C387" s="192" t="s">
        <v>930</v>
      </c>
      <c r="D387" s="192" t="s">
        <v>859</v>
      </c>
    </row>
    <row r="388" spans="1:4" ht="14.25" x14ac:dyDescent="0.2">
      <c r="A388" s="192">
        <v>7212471</v>
      </c>
      <c r="B388" s="192" t="s">
        <v>562</v>
      </c>
      <c r="C388" s="192" t="s">
        <v>930</v>
      </c>
      <c r="D388" s="192" t="s">
        <v>859</v>
      </c>
    </row>
    <row r="389" spans="1:4" ht="14.25" x14ac:dyDescent="0.2">
      <c r="A389" s="192">
        <v>7212481</v>
      </c>
      <c r="B389" s="192" t="s">
        <v>563</v>
      </c>
      <c r="C389" s="192" t="s">
        <v>930</v>
      </c>
      <c r="D389" s="192" t="s">
        <v>859</v>
      </c>
    </row>
    <row r="390" spans="1:4" ht="14.25" x14ac:dyDescent="0.2">
      <c r="A390" s="192">
        <v>7212491</v>
      </c>
      <c r="B390" s="192" t="s">
        <v>619</v>
      </c>
      <c r="C390" s="192" t="s">
        <v>930</v>
      </c>
      <c r="D390" s="192" t="s">
        <v>859</v>
      </c>
    </row>
    <row r="391" spans="1:4" ht="14.25" x14ac:dyDescent="0.2">
      <c r="A391" s="192">
        <v>7212501</v>
      </c>
      <c r="B391" s="192" t="s">
        <v>620</v>
      </c>
      <c r="C391" s="192" t="s">
        <v>930</v>
      </c>
      <c r="D391" s="192" t="s">
        <v>859</v>
      </c>
    </row>
    <row r="392" spans="1:4" ht="14.25" x14ac:dyDescent="0.2">
      <c r="A392" s="192">
        <v>7212511</v>
      </c>
      <c r="B392" s="192" t="s">
        <v>621</v>
      </c>
      <c r="C392" s="192" t="s">
        <v>930</v>
      </c>
      <c r="D392" s="192" t="s">
        <v>859</v>
      </c>
    </row>
    <row r="393" spans="1:4" ht="14.25" x14ac:dyDescent="0.2">
      <c r="A393" s="192">
        <v>7212521</v>
      </c>
      <c r="B393" s="192" t="s">
        <v>622</v>
      </c>
      <c r="C393" s="192" t="s">
        <v>930</v>
      </c>
      <c r="D393" s="192" t="s">
        <v>859</v>
      </c>
    </row>
    <row r="394" spans="1:4" ht="14.25" x14ac:dyDescent="0.2">
      <c r="A394" s="192">
        <v>7212531</v>
      </c>
      <c r="B394" s="192" t="s">
        <v>623</v>
      </c>
      <c r="C394" s="192" t="s">
        <v>930</v>
      </c>
      <c r="D394" s="192" t="s">
        <v>859</v>
      </c>
    </row>
    <row r="395" spans="1:4" ht="14.25" x14ac:dyDescent="0.2">
      <c r="A395" s="192">
        <v>7212541</v>
      </c>
      <c r="B395" s="192" t="s">
        <v>624</v>
      </c>
      <c r="C395" s="192" t="s">
        <v>930</v>
      </c>
      <c r="D395" s="192" t="s">
        <v>859</v>
      </c>
    </row>
    <row r="396" spans="1:4" ht="14.25" x14ac:dyDescent="0.2">
      <c r="A396" s="192">
        <v>7212551</v>
      </c>
      <c r="B396" s="192" t="s">
        <v>625</v>
      </c>
      <c r="C396" s="192" t="s">
        <v>930</v>
      </c>
      <c r="D396" s="192" t="s">
        <v>859</v>
      </c>
    </row>
    <row r="397" spans="1:4" ht="14.25" x14ac:dyDescent="0.2">
      <c r="A397" s="192">
        <v>7212561</v>
      </c>
      <c r="B397" s="192" t="s">
        <v>626</v>
      </c>
      <c r="C397" s="192" t="s">
        <v>930</v>
      </c>
      <c r="D397" s="192" t="s">
        <v>859</v>
      </c>
    </row>
    <row r="398" spans="1:4" ht="14.25" x14ac:dyDescent="0.2">
      <c r="A398" s="192">
        <v>7212571</v>
      </c>
      <c r="B398" s="192" t="s">
        <v>627</v>
      </c>
      <c r="C398" s="192" t="s">
        <v>930</v>
      </c>
      <c r="D398" s="192" t="s">
        <v>859</v>
      </c>
    </row>
    <row r="399" spans="1:4" ht="14.25" x14ac:dyDescent="0.2">
      <c r="A399" s="192">
        <v>7212591</v>
      </c>
      <c r="B399" s="192" t="s">
        <v>628</v>
      </c>
      <c r="C399" s="192" t="s">
        <v>930</v>
      </c>
      <c r="D399" s="192" t="s">
        <v>859</v>
      </c>
    </row>
    <row r="400" spans="1:4" ht="14.25" x14ac:dyDescent="0.2">
      <c r="A400" s="192">
        <v>7212601</v>
      </c>
      <c r="B400" s="192" t="s">
        <v>629</v>
      </c>
      <c r="C400" s="192" t="s">
        <v>930</v>
      </c>
      <c r="D400" s="192" t="s">
        <v>859</v>
      </c>
    </row>
    <row r="401" spans="1:4" ht="14.25" x14ac:dyDescent="0.2">
      <c r="A401" s="192">
        <v>7212621</v>
      </c>
      <c r="B401" s="192" t="s">
        <v>714</v>
      </c>
      <c r="C401" s="192" t="s">
        <v>930</v>
      </c>
      <c r="D401" s="192" t="s">
        <v>859</v>
      </c>
    </row>
    <row r="402" spans="1:4" ht="14.25" x14ac:dyDescent="0.2">
      <c r="A402" s="192">
        <v>7212631</v>
      </c>
      <c r="B402" s="192" t="s">
        <v>715</v>
      </c>
      <c r="C402" s="192" t="s">
        <v>930</v>
      </c>
      <c r="D402" s="192" t="s">
        <v>859</v>
      </c>
    </row>
    <row r="403" spans="1:4" ht="14.25" x14ac:dyDescent="0.2">
      <c r="A403" s="192">
        <v>7212641</v>
      </c>
      <c r="B403" s="192" t="s">
        <v>716</v>
      </c>
      <c r="C403" s="192" t="s">
        <v>930</v>
      </c>
      <c r="D403" s="192" t="s">
        <v>859</v>
      </c>
    </row>
    <row r="404" spans="1:4" ht="14.25" x14ac:dyDescent="0.2">
      <c r="A404" s="192">
        <v>7212651</v>
      </c>
      <c r="B404" s="192" t="s">
        <v>717</v>
      </c>
      <c r="C404" s="192" t="s">
        <v>930</v>
      </c>
      <c r="D404" s="192" t="s">
        <v>859</v>
      </c>
    </row>
    <row r="405" spans="1:4" ht="14.25" x14ac:dyDescent="0.2">
      <c r="A405" s="192">
        <v>7212661</v>
      </c>
      <c r="B405" s="192" t="s">
        <v>718</v>
      </c>
      <c r="C405" s="192" t="s">
        <v>930</v>
      </c>
      <c r="D405" s="192" t="s">
        <v>859</v>
      </c>
    </row>
    <row r="406" spans="1:4" ht="14.25" x14ac:dyDescent="0.2">
      <c r="A406" s="192">
        <v>7212671</v>
      </c>
      <c r="B406" s="192" t="s">
        <v>719</v>
      </c>
      <c r="C406" s="192" t="s">
        <v>930</v>
      </c>
      <c r="D406" s="192" t="s">
        <v>859</v>
      </c>
    </row>
    <row r="407" spans="1:4" ht="14.25" x14ac:dyDescent="0.2">
      <c r="A407" s="192">
        <v>7212681</v>
      </c>
      <c r="B407" s="192" t="s">
        <v>720</v>
      </c>
      <c r="C407" s="192" t="s">
        <v>930</v>
      </c>
      <c r="D407" s="192" t="s">
        <v>859</v>
      </c>
    </row>
    <row r="408" spans="1:4" ht="14.25" x14ac:dyDescent="0.2">
      <c r="A408" s="192">
        <v>7212691</v>
      </c>
      <c r="B408" s="192" t="s">
        <v>792</v>
      </c>
      <c r="C408" s="192" t="s">
        <v>930</v>
      </c>
      <c r="D408" s="192" t="s">
        <v>859</v>
      </c>
    </row>
    <row r="409" spans="1:4" ht="14.25" x14ac:dyDescent="0.2">
      <c r="A409" s="192">
        <v>7212701</v>
      </c>
      <c r="B409" s="192" t="s">
        <v>793</v>
      </c>
      <c r="C409" s="192" t="s">
        <v>930</v>
      </c>
      <c r="D409" s="192" t="s">
        <v>859</v>
      </c>
    </row>
    <row r="410" spans="1:4" ht="14.25" x14ac:dyDescent="0.2">
      <c r="A410" s="192">
        <v>7212711</v>
      </c>
      <c r="B410" s="192" t="s">
        <v>794</v>
      </c>
      <c r="C410" s="192" t="s">
        <v>930</v>
      </c>
      <c r="D410" s="192" t="s">
        <v>859</v>
      </c>
    </row>
    <row r="411" spans="1:4" ht="14.25" x14ac:dyDescent="0.2">
      <c r="A411" s="192">
        <v>7212721</v>
      </c>
      <c r="B411" s="192" t="s">
        <v>795</v>
      </c>
      <c r="C411" s="192" t="s">
        <v>930</v>
      </c>
      <c r="D411" s="192" t="s">
        <v>859</v>
      </c>
    </row>
    <row r="412" spans="1:4" ht="14.25" x14ac:dyDescent="0.2">
      <c r="A412" s="192">
        <v>7212731</v>
      </c>
      <c r="B412" s="192" t="s">
        <v>796</v>
      </c>
      <c r="C412" s="192" t="s">
        <v>930</v>
      </c>
      <c r="D412" s="192" t="s">
        <v>859</v>
      </c>
    </row>
    <row r="413" spans="1:4" ht="14.25" x14ac:dyDescent="0.2">
      <c r="A413" s="192">
        <v>7212741</v>
      </c>
      <c r="B413" s="192" t="s">
        <v>797</v>
      </c>
      <c r="C413" s="192" t="s">
        <v>930</v>
      </c>
      <c r="D413" s="192" t="s">
        <v>859</v>
      </c>
    </row>
    <row r="414" spans="1:4" ht="14.25" x14ac:dyDescent="0.2">
      <c r="A414" s="192">
        <v>7212751</v>
      </c>
      <c r="B414" s="192" t="s">
        <v>798</v>
      </c>
      <c r="C414" s="192" t="s">
        <v>930</v>
      </c>
      <c r="D414" s="192" t="s">
        <v>859</v>
      </c>
    </row>
    <row r="415" spans="1:4" ht="14.25" x14ac:dyDescent="0.2">
      <c r="A415" s="192">
        <v>7212761</v>
      </c>
      <c r="B415" s="192" t="s">
        <v>799</v>
      </c>
      <c r="C415" s="192" t="s">
        <v>930</v>
      </c>
      <c r="D415" s="192" t="s">
        <v>859</v>
      </c>
    </row>
    <row r="416" spans="1:4" ht="14.25" x14ac:dyDescent="0.2">
      <c r="A416" s="192">
        <v>7212771</v>
      </c>
      <c r="B416" s="192" t="s">
        <v>800</v>
      </c>
      <c r="C416" s="192" t="s">
        <v>930</v>
      </c>
      <c r="D416" s="192" t="s">
        <v>859</v>
      </c>
    </row>
    <row r="417" spans="1:4" ht="14.25" x14ac:dyDescent="0.2">
      <c r="A417" s="192">
        <v>7212781</v>
      </c>
      <c r="B417" s="192" t="s">
        <v>801</v>
      </c>
      <c r="C417" s="192" t="s">
        <v>930</v>
      </c>
      <c r="D417" s="192" t="s">
        <v>859</v>
      </c>
    </row>
    <row r="418" spans="1:4" ht="14.25" x14ac:dyDescent="0.2">
      <c r="A418" s="192">
        <v>7212791</v>
      </c>
      <c r="B418" s="192" t="s">
        <v>802</v>
      </c>
      <c r="C418" s="192" t="s">
        <v>930</v>
      </c>
      <c r="D418" s="192" t="s">
        <v>859</v>
      </c>
    </row>
    <row r="419" spans="1:4" ht="14.25" x14ac:dyDescent="0.2">
      <c r="A419" s="192">
        <v>7212801</v>
      </c>
      <c r="B419" s="192" t="s">
        <v>803</v>
      </c>
      <c r="C419" s="192" t="s">
        <v>930</v>
      </c>
      <c r="D419" s="192" t="s">
        <v>859</v>
      </c>
    </row>
    <row r="420" spans="1:4" ht="14.25" x14ac:dyDescent="0.2">
      <c r="A420" s="192">
        <v>7212811</v>
      </c>
      <c r="B420" s="192" t="s">
        <v>804</v>
      </c>
      <c r="C420" s="192" t="s">
        <v>930</v>
      </c>
      <c r="D420" s="192" t="s">
        <v>859</v>
      </c>
    </row>
    <row r="421" spans="1:4" ht="14.25" x14ac:dyDescent="0.2">
      <c r="A421" s="192">
        <v>7212821</v>
      </c>
      <c r="B421" s="192" t="s">
        <v>805</v>
      </c>
      <c r="C421" s="192" t="s">
        <v>930</v>
      </c>
      <c r="D421" s="192" t="s">
        <v>859</v>
      </c>
    </row>
    <row r="422" spans="1:4" ht="14.25" x14ac:dyDescent="0.2">
      <c r="A422" s="192">
        <v>7212831</v>
      </c>
      <c r="B422" s="192" t="s">
        <v>806</v>
      </c>
      <c r="C422" s="192" t="s">
        <v>930</v>
      </c>
      <c r="D422" s="192" t="s">
        <v>859</v>
      </c>
    </row>
    <row r="423" spans="1:4" ht="14.25" x14ac:dyDescent="0.2">
      <c r="A423" s="192">
        <v>7212841</v>
      </c>
      <c r="B423" s="192" t="s">
        <v>807</v>
      </c>
      <c r="C423" s="192" t="s">
        <v>930</v>
      </c>
      <c r="D423" s="192" t="s">
        <v>859</v>
      </c>
    </row>
    <row r="424" spans="1:4" ht="14.25" x14ac:dyDescent="0.2">
      <c r="A424" s="192">
        <v>7212861</v>
      </c>
      <c r="B424" s="192" t="s">
        <v>945</v>
      </c>
      <c r="C424" s="192" t="s">
        <v>930</v>
      </c>
      <c r="D424" s="192" t="s">
        <v>859</v>
      </c>
    </row>
    <row r="425" spans="1:4" ht="14.25" x14ac:dyDescent="0.2">
      <c r="A425" s="192">
        <v>7212871</v>
      </c>
      <c r="B425" s="192" t="s">
        <v>946</v>
      </c>
      <c r="C425" s="192" t="s">
        <v>930</v>
      </c>
      <c r="D425" s="192" t="s">
        <v>859</v>
      </c>
    </row>
    <row r="426" spans="1:4" ht="14.25" x14ac:dyDescent="0.2">
      <c r="A426" s="192">
        <v>7212881</v>
      </c>
      <c r="B426" s="192" t="s">
        <v>947</v>
      </c>
      <c r="C426" s="192" t="s">
        <v>930</v>
      </c>
      <c r="D426" s="192" t="s">
        <v>859</v>
      </c>
    </row>
    <row r="427" spans="1:4" ht="14.25" x14ac:dyDescent="0.2">
      <c r="A427" s="192">
        <v>7212891</v>
      </c>
      <c r="B427" s="192" t="s">
        <v>948</v>
      </c>
      <c r="C427" s="192" t="s">
        <v>930</v>
      </c>
      <c r="D427" s="192" t="s">
        <v>859</v>
      </c>
    </row>
    <row r="428" spans="1:4" ht="14.25" x14ac:dyDescent="0.2">
      <c r="A428" s="192">
        <v>7212901</v>
      </c>
      <c r="B428" s="192" t="s">
        <v>949</v>
      </c>
      <c r="C428" s="192" t="s">
        <v>930</v>
      </c>
      <c r="D428" s="192" t="s">
        <v>859</v>
      </c>
    </row>
    <row r="429" spans="1:4" ht="14.25" x14ac:dyDescent="0.2">
      <c r="A429" s="192">
        <v>7220121</v>
      </c>
      <c r="B429" s="192" t="s">
        <v>564</v>
      </c>
      <c r="C429" s="192" t="s">
        <v>930</v>
      </c>
      <c r="D429" s="192" t="s">
        <v>859</v>
      </c>
    </row>
    <row r="430" spans="1:4" ht="14.25" x14ac:dyDescent="0.2">
      <c r="A430" s="192">
        <v>7220141</v>
      </c>
      <c r="B430" s="192" t="s">
        <v>721</v>
      </c>
      <c r="C430" s="192" t="s">
        <v>930</v>
      </c>
      <c r="D430" s="192" t="s">
        <v>859</v>
      </c>
    </row>
    <row r="431" spans="1:4" ht="14.25" x14ac:dyDescent="0.2">
      <c r="A431" s="192">
        <v>7220151</v>
      </c>
      <c r="B431" s="192" t="s">
        <v>808</v>
      </c>
      <c r="C431" s="192" t="s">
        <v>930</v>
      </c>
      <c r="D431" s="192" t="s">
        <v>859</v>
      </c>
    </row>
    <row r="432" spans="1:4" ht="14.25" x14ac:dyDescent="0.2">
      <c r="A432" s="192">
        <v>7220161</v>
      </c>
      <c r="B432" s="192" t="s">
        <v>808</v>
      </c>
      <c r="C432" s="192" t="s">
        <v>930</v>
      </c>
      <c r="D432" s="192" t="s">
        <v>859</v>
      </c>
    </row>
    <row r="433" spans="1:4" ht="14.25" x14ac:dyDescent="0.2">
      <c r="A433" s="192">
        <v>7220171</v>
      </c>
      <c r="B433" s="192" t="s">
        <v>808</v>
      </c>
      <c r="C433" s="192" t="s">
        <v>930</v>
      </c>
      <c r="D433" s="192" t="s">
        <v>859</v>
      </c>
    </row>
    <row r="434" spans="1:4" ht="14.25" x14ac:dyDescent="0.2">
      <c r="A434" s="192">
        <v>7240011</v>
      </c>
      <c r="B434" s="192" t="s">
        <v>480</v>
      </c>
      <c r="C434" s="192" t="s">
        <v>930</v>
      </c>
      <c r="D434" s="192" t="s">
        <v>859</v>
      </c>
    </row>
    <row r="435" spans="1:4" ht="14.25" x14ac:dyDescent="0.2">
      <c r="A435" s="192">
        <v>7240041</v>
      </c>
      <c r="B435" s="192" t="s">
        <v>630</v>
      </c>
      <c r="C435" s="192" t="s">
        <v>930</v>
      </c>
      <c r="D435" s="192" t="s">
        <v>859</v>
      </c>
    </row>
    <row r="436" spans="1:4" ht="14.25" x14ac:dyDescent="0.2">
      <c r="A436" s="192">
        <v>7240081</v>
      </c>
      <c r="B436" s="192" t="s">
        <v>631</v>
      </c>
      <c r="C436" s="192" t="s">
        <v>930</v>
      </c>
      <c r="D436" s="192" t="s">
        <v>859</v>
      </c>
    </row>
    <row r="437" spans="1:4" ht="14.25" x14ac:dyDescent="0.2">
      <c r="A437" s="192">
        <v>7240091</v>
      </c>
      <c r="B437" s="192" t="s">
        <v>632</v>
      </c>
      <c r="C437" s="192" t="s">
        <v>930</v>
      </c>
      <c r="D437" s="192" t="s">
        <v>859</v>
      </c>
    </row>
    <row r="438" spans="1:4" ht="14.25" x14ac:dyDescent="0.2">
      <c r="A438" s="192">
        <v>7240101</v>
      </c>
      <c r="B438" s="192" t="s">
        <v>633</v>
      </c>
      <c r="C438" s="192" t="s">
        <v>930</v>
      </c>
      <c r="D438" s="192" t="s">
        <v>859</v>
      </c>
    </row>
    <row r="439" spans="1:4" ht="14.25" x14ac:dyDescent="0.2">
      <c r="A439" s="192">
        <v>7240111</v>
      </c>
      <c r="B439" s="192" t="s">
        <v>634</v>
      </c>
      <c r="C439" s="192" t="s">
        <v>930</v>
      </c>
      <c r="D439" s="192" t="s">
        <v>859</v>
      </c>
    </row>
    <row r="440" spans="1:4" ht="14.25" x14ac:dyDescent="0.2">
      <c r="A440" s="192">
        <v>7240121</v>
      </c>
      <c r="B440" s="192" t="s">
        <v>635</v>
      </c>
      <c r="C440" s="192" t="s">
        <v>930</v>
      </c>
      <c r="D440" s="192" t="s">
        <v>859</v>
      </c>
    </row>
    <row r="441" spans="1:4" ht="14.25" x14ac:dyDescent="0.2">
      <c r="A441" s="192">
        <v>7240161</v>
      </c>
      <c r="B441" s="192" t="s">
        <v>722</v>
      </c>
      <c r="C441" s="192" t="s">
        <v>930</v>
      </c>
      <c r="D441" s="192" t="s">
        <v>859</v>
      </c>
    </row>
    <row r="442" spans="1:4" ht="14.25" x14ac:dyDescent="0.2">
      <c r="A442" s="192">
        <v>7240201</v>
      </c>
      <c r="B442" s="192" t="s">
        <v>731</v>
      </c>
      <c r="C442" s="192" t="s">
        <v>930</v>
      </c>
      <c r="D442" s="192" t="s">
        <v>859</v>
      </c>
    </row>
    <row r="443" spans="1:4" ht="14.25" x14ac:dyDescent="0.2">
      <c r="A443" s="192">
        <v>7240211</v>
      </c>
      <c r="B443" s="192" t="s">
        <v>732</v>
      </c>
      <c r="C443" s="192" t="s">
        <v>930</v>
      </c>
      <c r="D443" s="192" t="s">
        <v>859</v>
      </c>
    </row>
    <row r="444" spans="1:4" ht="14.25" x14ac:dyDescent="0.2">
      <c r="A444" s="192">
        <v>7240221</v>
      </c>
      <c r="B444" s="192" t="s">
        <v>733</v>
      </c>
      <c r="C444" s="192" t="s">
        <v>930</v>
      </c>
      <c r="D444" s="192" t="s">
        <v>859</v>
      </c>
    </row>
    <row r="445" spans="1:4" ht="14.25" x14ac:dyDescent="0.2">
      <c r="A445" s="192">
        <v>7240231</v>
      </c>
      <c r="B445" s="192" t="s">
        <v>758</v>
      </c>
      <c r="C445" s="192" t="s">
        <v>930</v>
      </c>
      <c r="D445" s="192" t="s">
        <v>859</v>
      </c>
    </row>
    <row r="446" spans="1:4" ht="14.25" x14ac:dyDescent="0.2">
      <c r="A446" s="192">
        <v>7240241</v>
      </c>
      <c r="B446" s="192" t="s">
        <v>759</v>
      </c>
      <c r="C446" s="192" t="s">
        <v>930</v>
      </c>
      <c r="D446" s="192" t="s">
        <v>859</v>
      </c>
    </row>
    <row r="447" spans="1:4" ht="14.25" x14ac:dyDescent="0.2">
      <c r="A447" s="192">
        <v>7240251</v>
      </c>
      <c r="B447" s="192" t="s">
        <v>734</v>
      </c>
      <c r="C447" s="192" t="s">
        <v>930</v>
      </c>
      <c r="D447" s="192" t="s">
        <v>859</v>
      </c>
    </row>
    <row r="448" spans="1:4" ht="14.25" x14ac:dyDescent="0.2">
      <c r="A448" s="192">
        <v>7240261</v>
      </c>
      <c r="B448" s="192" t="s">
        <v>735</v>
      </c>
      <c r="C448" s="192" t="s">
        <v>930</v>
      </c>
      <c r="D448" s="192" t="s">
        <v>859</v>
      </c>
    </row>
    <row r="449" spans="1:4" ht="14.25" x14ac:dyDescent="0.2">
      <c r="A449" s="192">
        <v>7240271</v>
      </c>
      <c r="B449" s="192" t="s">
        <v>809</v>
      </c>
      <c r="C449" s="192" t="s">
        <v>930</v>
      </c>
      <c r="D449" s="192" t="s">
        <v>859</v>
      </c>
    </row>
    <row r="450" spans="1:4" ht="14.25" x14ac:dyDescent="0.2">
      <c r="A450" s="192">
        <v>7240281</v>
      </c>
      <c r="B450" s="192" t="s">
        <v>810</v>
      </c>
      <c r="C450" s="192" t="s">
        <v>930</v>
      </c>
      <c r="D450" s="192" t="s">
        <v>859</v>
      </c>
    </row>
    <row r="451" spans="1:4" ht="14.25" x14ac:dyDescent="0.2">
      <c r="A451" s="192">
        <v>7240291</v>
      </c>
      <c r="B451" s="192" t="s">
        <v>811</v>
      </c>
      <c r="C451" s="192" t="s">
        <v>930</v>
      </c>
      <c r="D451" s="192" t="s">
        <v>859</v>
      </c>
    </row>
    <row r="452" spans="1:4" ht="14.25" x14ac:dyDescent="0.2">
      <c r="A452" s="192">
        <v>7240301</v>
      </c>
      <c r="B452" s="192" t="s">
        <v>812</v>
      </c>
      <c r="C452" s="192" t="s">
        <v>930</v>
      </c>
      <c r="D452" s="192" t="s">
        <v>859</v>
      </c>
    </row>
    <row r="453" spans="1:4" ht="14.25" x14ac:dyDescent="0.2">
      <c r="A453" s="192">
        <v>7240311</v>
      </c>
      <c r="B453" s="192" t="s">
        <v>813</v>
      </c>
      <c r="C453" s="192" t="s">
        <v>930</v>
      </c>
      <c r="D453" s="192" t="s">
        <v>859</v>
      </c>
    </row>
    <row r="454" spans="1:4" ht="14.25" x14ac:dyDescent="0.2">
      <c r="A454" s="192">
        <v>7240321</v>
      </c>
      <c r="B454" s="192" t="s">
        <v>950</v>
      </c>
      <c r="C454" s="192" t="s">
        <v>930</v>
      </c>
      <c r="D454" s="192" t="s">
        <v>859</v>
      </c>
    </row>
    <row r="455" spans="1:4" ht="14.25" x14ac:dyDescent="0.2">
      <c r="A455" s="192">
        <v>7320031</v>
      </c>
      <c r="B455" s="192" t="s">
        <v>481</v>
      </c>
      <c r="C455" s="192" t="s">
        <v>930</v>
      </c>
      <c r="D455" s="192" t="s">
        <v>859</v>
      </c>
    </row>
    <row r="456" spans="1:4" ht="14.25" x14ac:dyDescent="0.2">
      <c r="A456" s="192">
        <v>7320071</v>
      </c>
      <c r="B456" s="192" t="s">
        <v>565</v>
      </c>
      <c r="C456" s="192" t="s">
        <v>930</v>
      </c>
      <c r="D456" s="192" t="s">
        <v>859</v>
      </c>
    </row>
    <row r="457" spans="1:4" ht="14.25" x14ac:dyDescent="0.2">
      <c r="A457" s="192">
        <v>7320081</v>
      </c>
      <c r="B457" s="192" t="s">
        <v>566</v>
      </c>
      <c r="C457" s="192" t="s">
        <v>930</v>
      </c>
      <c r="D457" s="192" t="s">
        <v>859</v>
      </c>
    </row>
    <row r="458" spans="1:4" ht="14.25" x14ac:dyDescent="0.2">
      <c r="A458" s="192">
        <v>7320091</v>
      </c>
      <c r="B458" s="192" t="s">
        <v>567</v>
      </c>
      <c r="C458" s="192" t="s">
        <v>930</v>
      </c>
      <c r="D458" s="192" t="s">
        <v>859</v>
      </c>
    </row>
    <row r="459" spans="1:4" ht="14.25" x14ac:dyDescent="0.2">
      <c r="A459" s="192">
        <v>7320101</v>
      </c>
      <c r="B459" s="192" t="s">
        <v>534</v>
      </c>
      <c r="C459" s="192" t="s">
        <v>930</v>
      </c>
      <c r="D459" s="192" t="s">
        <v>859</v>
      </c>
    </row>
    <row r="460" spans="1:4" ht="14.25" x14ac:dyDescent="0.2">
      <c r="A460" s="192">
        <v>7411011</v>
      </c>
      <c r="B460" s="192" t="s">
        <v>861</v>
      </c>
      <c r="C460" s="192" t="s">
        <v>930</v>
      </c>
      <c r="D460" s="192" t="s">
        <v>859</v>
      </c>
    </row>
    <row r="461" spans="1:4" ht="14.25" x14ac:dyDescent="0.2">
      <c r="A461" s="192">
        <v>7411021</v>
      </c>
      <c r="B461" s="192" t="s">
        <v>862</v>
      </c>
      <c r="C461" s="192" t="s">
        <v>930</v>
      </c>
      <c r="D461" s="192" t="s">
        <v>859</v>
      </c>
    </row>
    <row r="462" spans="1:4" ht="14.25" x14ac:dyDescent="0.2">
      <c r="A462" s="192">
        <v>7411031</v>
      </c>
      <c r="B462" s="192" t="s">
        <v>863</v>
      </c>
      <c r="C462" s="192" t="s">
        <v>930</v>
      </c>
      <c r="D462" s="192" t="s">
        <v>859</v>
      </c>
    </row>
    <row r="463" spans="1:4" ht="14.25" x14ac:dyDescent="0.2">
      <c r="A463" s="192">
        <v>7411041</v>
      </c>
      <c r="B463" s="192" t="s">
        <v>951</v>
      </c>
      <c r="C463" s="192" t="s">
        <v>930</v>
      </c>
      <c r="D463" s="192" t="s">
        <v>859</v>
      </c>
    </row>
    <row r="464" spans="1:4" ht="14.25" x14ac:dyDescent="0.2">
      <c r="A464" s="192">
        <v>7420331</v>
      </c>
      <c r="B464" s="192" t="s">
        <v>636</v>
      </c>
      <c r="C464" s="192" t="s">
        <v>930</v>
      </c>
      <c r="D464" s="192" t="s">
        <v>859</v>
      </c>
    </row>
    <row r="465" spans="1:4" ht="14.25" x14ac:dyDescent="0.2">
      <c r="A465" s="192">
        <v>7420341</v>
      </c>
      <c r="B465" s="192" t="s">
        <v>637</v>
      </c>
      <c r="C465" s="192" t="s">
        <v>930</v>
      </c>
      <c r="D465" s="192" t="s">
        <v>859</v>
      </c>
    </row>
    <row r="466" spans="1:4" ht="14.25" x14ac:dyDescent="0.2">
      <c r="A466" s="192">
        <v>7420351</v>
      </c>
      <c r="B466" s="192" t="s">
        <v>638</v>
      </c>
      <c r="C466" s="192" t="s">
        <v>930</v>
      </c>
      <c r="D466" s="192" t="s">
        <v>859</v>
      </c>
    </row>
    <row r="467" spans="1:4" ht="14.25" x14ac:dyDescent="0.2">
      <c r="A467" s="192">
        <v>7520001</v>
      </c>
      <c r="B467" s="192" t="s">
        <v>520</v>
      </c>
      <c r="C467" s="192" t="s">
        <v>930</v>
      </c>
      <c r="D467" s="192" t="s">
        <v>859</v>
      </c>
    </row>
    <row r="468" spans="1:4" ht="14.25" x14ac:dyDescent="0.2">
      <c r="A468" s="192">
        <v>7520011</v>
      </c>
      <c r="B468" s="192" t="s">
        <v>521</v>
      </c>
      <c r="C468" s="192" t="s">
        <v>930</v>
      </c>
      <c r="D468" s="192" t="s">
        <v>859</v>
      </c>
    </row>
    <row r="469" spans="1:4" ht="14.25" x14ac:dyDescent="0.2">
      <c r="A469" s="192">
        <v>7520451</v>
      </c>
      <c r="B469" s="192" t="s">
        <v>482</v>
      </c>
      <c r="C469" s="192" t="s">
        <v>930</v>
      </c>
      <c r="D469" s="192" t="s">
        <v>859</v>
      </c>
    </row>
    <row r="470" spans="1:4" ht="14.25" x14ac:dyDescent="0.2">
      <c r="A470" s="192">
        <v>7520471</v>
      </c>
      <c r="B470" s="192" t="s">
        <v>568</v>
      </c>
      <c r="C470" s="192" t="s">
        <v>930</v>
      </c>
      <c r="D470" s="192" t="s">
        <v>859</v>
      </c>
    </row>
    <row r="471" spans="1:4" ht="14.25" x14ac:dyDescent="0.2">
      <c r="A471" s="192">
        <v>7520481</v>
      </c>
      <c r="B471" s="192" t="s">
        <v>522</v>
      </c>
      <c r="C471" s="192" t="s">
        <v>930</v>
      </c>
      <c r="D471" s="192" t="s">
        <v>859</v>
      </c>
    </row>
    <row r="472" spans="1:4" ht="14.25" x14ac:dyDescent="0.2">
      <c r="A472" s="192">
        <v>7520491</v>
      </c>
      <c r="B472" s="192" t="s">
        <v>523</v>
      </c>
      <c r="C472" s="192" t="s">
        <v>930</v>
      </c>
      <c r="D472" s="192" t="s">
        <v>859</v>
      </c>
    </row>
    <row r="473" spans="1:4" ht="14.25" x14ac:dyDescent="0.2">
      <c r="A473" s="192">
        <v>7520501</v>
      </c>
      <c r="B473" s="192" t="s">
        <v>524</v>
      </c>
      <c r="C473" s="192" t="s">
        <v>930</v>
      </c>
      <c r="D473" s="192" t="s">
        <v>859</v>
      </c>
    </row>
    <row r="474" spans="1:4" ht="14.25" x14ac:dyDescent="0.2">
      <c r="A474" s="192">
        <v>7520511</v>
      </c>
      <c r="B474" s="192" t="s">
        <v>525</v>
      </c>
      <c r="C474" s="192" t="s">
        <v>930</v>
      </c>
      <c r="D474" s="192" t="s">
        <v>859</v>
      </c>
    </row>
    <row r="475" spans="1:4" ht="14.25" x14ac:dyDescent="0.2">
      <c r="A475" s="192">
        <v>7520521</v>
      </c>
      <c r="B475" s="192" t="s">
        <v>526</v>
      </c>
      <c r="C475" s="192" t="s">
        <v>930</v>
      </c>
      <c r="D475" s="192" t="s">
        <v>859</v>
      </c>
    </row>
    <row r="476" spans="1:4" ht="14.25" x14ac:dyDescent="0.2">
      <c r="A476" s="192">
        <v>7520531</v>
      </c>
      <c r="B476" s="192" t="s">
        <v>527</v>
      </c>
      <c r="C476" s="192" t="s">
        <v>930</v>
      </c>
      <c r="D476" s="192" t="s">
        <v>859</v>
      </c>
    </row>
    <row r="477" spans="1:4" ht="14.25" x14ac:dyDescent="0.2">
      <c r="A477" s="192">
        <v>7520601</v>
      </c>
      <c r="B477" s="192" t="s">
        <v>952</v>
      </c>
      <c r="C477" s="192" t="s">
        <v>930</v>
      </c>
      <c r="D477" s="192" t="s">
        <v>859</v>
      </c>
    </row>
    <row r="478" spans="1:4" ht="14.25" x14ac:dyDescent="0.2">
      <c r="A478" s="192">
        <v>7520721</v>
      </c>
      <c r="B478" s="192" t="s">
        <v>723</v>
      </c>
      <c r="C478" s="192" t="s">
        <v>930</v>
      </c>
      <c r="D478" s="192" t="s">
        <v>859</v>
      </c>
    </row>
    <row r="479" spans="1:4" ht="14.25" x14ac:dyDescent="0.2">
      <c r="A479" s="192">
        <v>7520731</v>
      </c>
      <c r="B479" s="192" t="s">
        <v>953</v>
      </c>
      <c r="C479" s="192" t="s">
        <v>930</v>
      </c>
      <c r="D479" s="192" t="s">
        <v>859</v>
      </c>
    </row>
    <row r="480" spans="1:4" ht="14.25" x14ac:dyDescent="0.2">
      <c r="A480" s="192">
        <v>7520741</v>
      </c>
      <c r="B480" s="192" t="s">
        <v>954</v>
      </c>
      <c r="C480" s="192" t="s">
        <v>930</v>
      </c>
      <c r="D480" s="192" t="s">
        <v>859</v>
      </c>
    </row>
    <row r="481" spans="1:4" ht="14.25" x14ac:dyDescent="0.2">
      <c r="A481" s="192">
        <v>7530001</v>
      </c>
      <c r="B481" s="192" t="s">
        <v>639</v>
      </c>
      <c r="C481" s="192" t="s">
        <v>930</v>
      </c>
      <c r="D481" s="192" t="s">
        <v>859</v>
      </c>
    </row>
    <row r="482" spans="1:4" ht="14.25" x14ac:dyDescent="0.2">
      <c r="A482" s="192">
        <v>7530011</v>
      </c>
      <c r="B482" s="192" t="s">
        <v>640</v>
      </c>
      <c r="C482" s="192" t="s">
        <v>930</v>
      </c>
      <c r="D482" s="192" t="s">
        <v>859</v>
      </c>
    </row>
    <row r="483" spans="1:4" ht="14.25" x14ac:dyDescent="0.2">
      <c r="A483" s="192">
        <v>7530021</v>
      </c>
      <c r="B483" s="192" t="s">
        <v>641</v>
      </c>
      <c r="C483" s="192" t="s">
        <v>930</v>
      </c>
      <c r="D483" s="192" t="s">
        <v>859</v>
      </c>
    </row>
    <row r="484" spans="1:4" ht="14.25" x14ac:dyDescent="0.2">
      <c r="A484" s="192">
        <v>7530031</v>
      </c>
      <c r="B484" s="192" t="s">
        <v>642</v>
      </c>
      <c r="C484" s="192" t="s">
        <v>930</v>
      </c>
      <c r="D484" s="192" t="s">
        <v>859</v>
      </c>
    </row>
    <row r="485" spans="1:4" ht="14.25" x14ac:dyDescent="0.2">
      <c r="A485" s="192">
        <v>7530041</v>
      </c>
      <c r="B485" s="192" t="s">
        <v>643</v>
      </c>
      <c r="C485" s="192" t="s">
        <v>930</v>
      </c>
      <c r="D485" s="192" t="s">
        <v>859</v>
      </c>
    </row>
    <row r="486" spans="1:4" ht="14.25" x14ac:dyDescent="0.2">
      <c r="A486" s="192">
        <v>7570931</v>
      </c>
      <c r="B486" s="192" t="s">
        <v>955</v>
      </c>
      <c r="C486" s="192" t="s">
        <v>930</v>
      </c>
      <c r="D486" s="192" t="s">
        <v>859</v>
      </c>
    </row>
    <row r="487" spans="1:4" ht="14.25" x14ac:dyDescent="0.2">
      <c r="A487" s="192">
        <v>7570991</v>
      </c>
      <c r="B487" s="192" t="s">
        <v>569</v>
      </c>
      <c r="C487" s="192" t="s">
        <v>930</v>
      </c>
      <c r="D487" s="192" t="s">
        <v>859</v>
      </c>
    </row>
    <row r="488" spans="1:4" ht="14.25" x14ac:dyDescent="0.2">
      <c r="A488" s="192">
        <v>7571061</v>
      </c>
      <c r="B488" s="192" t="s">
        <v>570</v>
      </c>
      <c r="C488" s="192" t="s">
        <v>930</v>
      </c>
      <c r="D488" s="192" t="s">
        <v>859</v>
      </c>
    </row>
    <row r="489" spans="1:4" ht="14.25" x14ac:dyDescent="0.2">
      <c r="A489" s="192">
        <v>7571091</v>
      </c>
      <c r="B489" s="192" t="s">
        <v>644</v>
      </c>
      <c r="C489" s="192" t="s">
        <v>930</v>
      </c>
      <c r="D489" s="192" t="s">
        <v>859</v>
      </c>
    </row>
    <row r="490" spans="1:4" ht="14.25" x14ac:dyDescent="0.2">
      <c r="A490" s="192">
        <v>7571101</v>
      </c>
      <c r="B490" s="192" t="s">
        <v>724</v>
      </c>
      <c r="C490" s="192" t="s">
        <v>930</v>
      </c>
      <c r="D490" s="192" t="s">
        <v>859</v>
      </c>
    </row>
    <row r="491" spans="1:4" ht="14.25" x14ac:dyDescent="0.2">
      <c r="A491" s="192">
        <v>7571111</v>
      </c>
      <c r="B491" s="192" t="s">
        <v>814</v>
      </c>
      <c r="C491" s="192" t="s">
        <v>930</v>
      </c>
      <c r="D491" s="192" t="s">
        <v>859</v>
      </c>
    </row>
    <row r="492" spans="1:4" ht="14.25" x14ac:dyDescent="0.2">
      <c r="A492" s="192">
        <v>7571121</v>
      </c>
      <c r="B492" s="192" t="s">
        <v>815</v>
      </c>
      <c r="C492" s="192" t="s">
        <v>930</v>
      </c>
      <c r="D492" s="192" t="s">
        <v>859</v>
      </c>
    </row>
    <row r="493" spans="1:4" ht="14.25" x14ac:dyDescent="0.2">
      <c r="A493" s="192">
        <v>7571131</v>
      </c>
      <c r="B493" s="192" t="s">
        <v>816</v>
      </c>
      <c r="C493" s="192" t="s">
        <v>930</v>
      </c>
      <c r="D493" s="192" t="s">
        <v>859</v>
      </c>
    </row>
    <row r="494" spans="1:4" ht="14.25" x14ac:dyDescent="0.2">
      <c r="A494" s="192">
        <v>7571141</v>
      </c>
      <c r="B494" s="192" t="s">
        <v>894</v>
      </c>
      <c r="C494" s="192" t="s">
        <v>930</v>
      </c>
      <c r="D494" s="192" t="s">
        <v>859</v>
      </c>
    </row>
    <row r="495" spans="1:4" ht="14.25" x14ac:dyDescent="0.2">
      <c r="A495" s="192">
        <v>7571151</v>
      </c>
      <c r="B495" s="192" t="s">
        <v>956</v>
      </c>
      <c r="C495" s="192" t="s">
        <v>930</v>
      </c>
      <c r="D495" s="192" t="s">
        <v>859</v>
      </c>
    </row>
    <row r="496" spans="1:4" ht="14.25" x14ac:dyDescent="0.2">
      <c r="A496" s="192">
        <v>7610081</v>
      </c>
      <c r="B496" s="192" t="s">
        <v>864</v>
      </c>
      <c r="C496" s="192" t="s">
        <v>930</v>
      </c>
      <c r="D496" s="192" t="s">
        <v>859</v>
      </c>
    </row>
    <row r="497" spans="1:4" ht="14.25" x14ac:dyDescent="0.2">
      <c r="A497" s="192">
        <v>7610091</v>
      </c>
      <c r="B497" s="192" t="s">
        <v>865</v>
      </c>
      <c r="C497" s="192" t="s">
        <v>930</v>
      </c>
      <c r="D497" s="192" t="s">
        <v>859</v>
      </c>
    </row>
    <row r="498" spans="1:4" ht="14.25" x14ac:dyDescent="0.2">
      <c r="A498" s="192">
        <v>7610101</v>
      </c>
      <c r="B498" s="192" t="s">
        <v>866</v>
      </c>
      <c r="C498" s="192" t="s">
        <v>930</v>
      </c>
      <c r="D498" s="192" t="s">
        <v>859</v>
      </c>
    </row>
    <row r="499" spans="1:4" ht="14.25" x14ac:dyDescent="0.2">
      <c r="A499" s="192">
        <v>7610111</v>
      </c>
      <c r="B499" s="192" t="s">
        <v>867</v>
      </c>
      <c r="C499" s="192" t="s">
        <v>930</v>
      </c>
      <c r="D499" s="192" t="s">
        <v>859</v>
      </c>
    </row>
    <row r="500" spans="1:4" ht="14.25" x14ac:dyDescent="0.2">
      <c r="A500" s="192">
        <v>7710011</v>
      </c>
      <c r="B500" s="192" t="s">
        <v>868</v>
      </c>
      <c r="C500" s="192" t="s">
        <v>930</v>
      </c>
      <c r="D500" s="192" t="s">
        <v>859</v>
      </c>
    </row>
    <row r="501" spans="1:4" ht="14.25" x14ac:dyDescent="0.2">
      <c r="A501" s="192">
        <v>7710021</v>
      </c>
      <c r="B501" s="192" t="s">
        <v>869</v>
      </c>
      <c r="C501" s="192" t="s">
        <v>930</v>
      </c>
      <c r="D501" s="192" t="s">
        <v>859</v>
      </c>
    </row>
    <row r="502" spans="1:4" ht="14.25" x14ac:dyDescent="0.2">
      <c r="A502" s="192">
        <v>7710031</v>
      </c>
      <c r="B502" s="192" t="s">
        <v>870</v>
      </c>
      <c r="C502" s="192" t="s">
        <v>930</v>
      </c>
      <c r="D502" s="192" t="s">
        <v>859</v>
      </c>
    </row>
    <row r="503" spans="1:4" ht="14.25" x14ac:dyDescent="0.2">
      <c r="A503" s="192">
        <v>7721741</v>
      </c>
      <c r="B503" s="192" t="s">
        <v>528</v>
      </c>
      <c r="C503" s="192" t="s">
        <v>930</v>
      </c>
      <c r="D503" s="192" t="s">
        <v>859</v>
      </c>
    </row>
    <row r="504" spans="1:4" ht="14.25" x14ac:dyDescent="0.2">
      <c r="A504" s="192">
        <v>7721781</v>
      </c>
      <c r="B504" s="192" t="s">
        <v>529</v>
      </c>
      <c r="C504" s="192" t="s">
        <v>930</v>
      </c>
      <c r="D504" s="192" t="s">
        <v>859</v>
      </c>
    </row>
    <row r="505" spans="1:4" ht="14.25" x14ac:dyDescent="0.2">
      <c r="A505" s="192">
        <v>7721791</v>
      </c>
      <c r="B505" s="192" t="s">
        <v>530</v>
      </c>
      <c r="C505" s="192" t="s">
        <v>930</v>
      </c>
      <c r="D505" s="192" t="s">
        <v>859</v>
      </c>
    </row>
    <row r="506" spans="1:4" ht="14.25" x14ac:dyDescent="0.2">
      <c r="A506" s="192">
        <v>7721801</v>
      </c>
      <c r="B506" s="192" t="s">
        <v>531</v>
      </c>
      <c r="C506" s="192" t="s">
        <v>930</v>
      </c>
      <c r="D506" s="192" t="s">
        <v>859</v>
      </c>
    </row>
    <row r="507" spans="1:4" ht="14.25" x14ac:dyDescent="0.2">
      <c r="A507" s="192">
        <v>7721811</v>
      </c>
      <c r="B507" s="192" t="s">
        <v>571</v>
      </c>
      <c r="C507" s="192" t="s">
        <v>930</v>
      </c>
      <c r="D507" s="192" t="s">
        <v>859</v>
      </c>
    </row>
    <row r="508" spans="1:4" ht="14.25" x14ac:dyDescent="0.2">
      <c r="A508" s="192">
        <v>7721821</v>
      </c>
      <c r="B508" s="192" t="s">
        <v>572</v>
      </c>
      <c r="C508" s="192" t="s">
        <v>930</v>
      </c>
      <c r="D508" s="192" t="s">
        <v>859</v>
      </c>
    </row>
    <row r="509" spans="1:4" ht="14.25" x14ac:dyDescent="0.2">
      <c r="A509" s="192">
        <v>7721831</v>
      </c>
      <c r="B509" s="192" t="s">
        <v>573</v>
      </c>
      <c r="C509" s="192" t="s">
        <v>930</v>
      </c>
      <c r="D509" s="192" t="s">
        <v>859</v>
      </c>
    </row>
    <row r="510" spans="1:4" ht="14.25" x14ac:dyDescent="0.2">
      <c r="A510" s="192">
        <v>7721841</v>
      </c>
      <c r="B510" s="192" t="s">
        <v>645</v>
      </c>
      <c r="C510" s="192" t="s">
        <v>930</v>
      </c>
      <c r="D510" s="192" t="s">
        <v>859</v>
      </c>
    </row>
    <row r="511" spans="1:4" ht="14.25" x14ac:dyDescent="0.2">
      <c r="A511" s="192">
        <v>7721851</v>
      </c>
      <c r="B511" s="192" t="s">
        <v>646</v>
      </c>
      <c r="C511" s="192" t="s">
        <v>930</v>
      </c>
      <c r="D511" s="192" t="s">
        <v>859</v>
      </c>
    </row>
    <row r="512" spans="1:4" ht="14.25" x14ac:dyDescent="0.2">
      <c r="A512" s="192">
        <v>7721861</v>
      </c>
      <c r="B512" s="192" t="s">
        <v>647</v>
      </c>
      <c r="C512" s="192" t="s">
        <v>930</v>
      </c>
      <c r="D512" s="192" t="s">
        <v>859</v>
      </c>
    </row>
    <row r="513" spans="1:4" ht="14.25" x14ac:dyDescent="0.2">
      <c r="A513" s="192">
        <v>7721871</v>
      </c>
      <c r="B513" s="192" t="s">
        <v>648</v>
      </c>
      <c r="C513" s="192" t="s">
        <v>930</v>
      </c>
      <c r="D513" s="192" t="s">
        <v>859</v>
      </c>
    </row>
    <row r="514" spans="1:4" ht="14.25" x14ac:dyDescent="0.2">
      <c r="A514" s="192">
        <v>7721881</v>
      </c>
      <c r="B514" s="192" t="s">
        <v>649</v>
      </c>
      <c r="C514" s="192" t="s">
        <v>930</v>
      </c>
      <c r="D514" s="192" t="s">
        <v>859</v>
      </c>
    </row>
    <row r="515" spans="1:4" ht="14.25" x14ac:dyDescent="0.2">
      <c r="A515" s="192">
        <v>7721891</v>
      </c>
      <c r="B515" s="192" t="s">
        <v>725</v>
      </c>
      <c r="C515" s="192" t="s">
        <v>930</v>
      </c>
      <c r="D515" s="192" t="s">
        <v>859</v>
      </c>
    </row>
    <row r="516" spans="1:4" ht="14.25" x14ac:dyDescent="0.2">
      <c r="A516" s="192">
        <v>7721901</v>
      </c>
      <c r="B516" s="192" t="s">
        <v>726</v>
      </c>
      <c r="C516" s="192" t="s">
        <v>930</v>
      </c>
      <c r="D516" s="192" t="s">
        <v>859</v>
      </c>
    </row>
    <row r="517" spans="1:4" ht="14.25" x14ac:dyDescent="0.2">
      <c r="A517" s="192">
        <v>7721911</v>
      </c>
      <c r="B517" s="192" t="s">
        <v>727</v>
      </c>
      <c r="C517" s="192" t="s">
        <v>930</v>
      </c>
      <c r="D517" s="192" t="s">
        <v>859</v>
      </c>
    </row>
    <row r="518" spans="1:4" ht="14.25" x14ac:dyDescent="0.2">
      <c r="A518" s="192">
        <v>7721921</v>
      </c>
      <c r="B518" s="192" t="s">
        <v>817</v>
      </c>
      <c r="C518" s="192" t="s">
        <v>930</v>
      </c>
      <c r="D518" s="192" t="s">
        <v>859</v>
      </c>
    </row>
    <row r="519" spans="1:4" ht="14.25" x14ac:dyDescent="0.2">
      <c r="A519" s="192">
        <v>7721931</v>
      </c>
      <c r="B519" s="192" t="s">
        <v>818</v>
      </c>
      <c r="C519" s="192" t="s">
        <v>930</v>
      </c>
      <c r="D519" s="192" t="s">
        <v>859</v>
      </c>
    </row>
    <row r="520" spans="1:4" ht="14.25" x14ac:dyDescent="0.2">
      <c r="A520" s="192">
        <v>7721941</v>
      </c>
      <c r="B520" s="192" t="s">
        <v>819</v>
      </c>
      <c r="C520" s="192" t="s">
        <v>930</v>
      </c>
      <c r="D520" s="192" t="s">
        <v>859</v>
      </c>
    </row>
    <row r="521" spans="1:4" ht="14.25" x14ac:dyDescent="0.2">
      <c r="A521" s="192">
        <v>7721951</v>
      </c>
      <c r="B521" s="192" t="s">
        <v>820</v>
      </c>
      <c r="C521" s="192" t="s">
        <v>930</v>
      </c>
      <c r="D521" s="192" t="s">
        <v>859</v>
      </c>
    </row>
    <row r="522" spans="1:4" ht="14.25" x14ac:dyDescent="0.2">
      <c r="A522" s="192">
        <v>7721961</v>
      </c>
      <c r="B522" s="192" t="s">
        <v>821</v>
      </c>
      <c r="C522" s="192" t="s">
        <v>930</v>
      </c>
      <c r="D522" s="192" t="s">
        <v>859</v>
      </c>
    </row>
    <row r="523" spans="1:4" ht="14.25" x14ac:dyDescent="0.2">
      <c r="A523" s="192">
        <v>7721971</v>
      </c>
      <c r="B523" s="192" t="s">
        <v>822</v>
      </c>
      <c r="C523" s="192" t="s">
        <v>930</v>
      </c>
      <c r="D523" s="192" t="s">
        <v>859</v>
      </c>
    </row>
    <row r="524" spans="1:4" ht="14.25" x14ac:dyDescent="0.2">
      <c r="A524" s="192">
        <v>7721981</v>
      </c>
      <c r="B524" s="192" t="s">
        <v>957</v>
      </c>
      <c r="C524" s="192" t="s">
        <v>930</v>
      </c>
      <c r="D524" s="192" t="s">
        <v>859</v>
      </c>
    </row>
    <row r="525" spans="1:4" ht="14.25" x14ac:dyDescent="0.2">
      <c r="A525" s="192">
        <v>7721991</v>
      </c>
      <c r="B525" s="192" t="s">
        <v>958</v>
      </c>
      <c r="C525" s="192" t="s">
        <v>930</v>
      </c>
      <c r="D525" s="192" t="s">
        <v>859</v>
      </c>
    </row>
    <row r="526" spans="1:4" ht="14.25" x14ac:dyDescent="0.2">
      <c r="A526" s="192">
        <v>7730041</v>
      </c>
      <c r="B526" s="192" t="s">
        <v>650</v>
      </c>
      <c r="C526" s="192" t="s">
        <v>930</v>
      </c>
      <c r="D526" s="192" t="s">
        <v>859</v>
      </c>
    </row>
    <row r="527" spans="1:4" ht="14.25" x14ac:dyDescent="0.2">
      <c r="A527" s="192">
        <v>7730061</v>
      </c>
      <c r="B527" s="192" t="s">
        <v>728</v>
      </c>
      <c r="C527" s="192" t="s">
        <v>930</v>
      </c>
      <c r="D527" s="192" t="s">
        <v>859</v>
      </c>
    </row>
    <row r="528" spans="1:4" ht="14.25" x14ac:dyDescent="0.2">
      <c r="A528" s="192">
        <v>7730281</v>
      </c>
      <c r="B528" s="192" t="s">
        <v>895</v>
      </c>
      <c r="C528" s="192" t="s">
        <v>930</v>
      </c>
      <c r="D528" s="192" t="s">
        <v>859</v>
      </c>
    </row>
    <row r="529" spans="1:4" ht="14.25" x14ac:dyDescent="0.2">
      <c r="A529" s="192">
        <v>7730291</v>
      </c>
      <c r="B529" s="192" t="s">
        <v>896</v>
      </c>
      <c r="C529" s="192" t="s">
        <v>930</v>
      </c>
      <c r="D529" s="192" t="s">
        <v>859</v>
      </c>
    </row>
    <row r="530" spans="1:4" ht="14.25" x14ac:dyDescent="0.2">
      <c r="A530" s="192">
        <v>7730331</v>
      </c>
      <c r="B530" s="192" t="s">
        <v>897</v>
      </c>
      <c r="C530" s="192" t="s">
        <v>930</v>
      </c>
      <c r="D530" s="192" t="s">
        <v>859</v>
      </c>
    </row>
    <row r="531" spans="1:4" ht="14.25" x14ac:dyDescent="0.2">
      <c r="A531" s="192">
        <v>7730341</v>
      </c>
      <c r="B531" s="192" t="s">
        <v>898</v>
      </c>
      <c r="C531" s="192" t="s">
        <v>930</v>
      </c>
      <c r="D531" s="192" t="s">
        <v>859</v>
      </c>
    </row>
    <row r="532" spans="1:4" ht="14.25" x14ac:dyDescent="0.2">
      <c r="A532" s="192">
        <v>7730391</v>
      </c>
      <c r="B532" s="192" t="s">
        <v>730</v>
      </c>
      <c r="C532" s="192" t="s">
        <v>930</v>
      </c>
      <c r="D532" s="192" t="s">
        <v>859</v>
      </c>
    </row>
    <row r="533" spans="1:4" ht="14.25" x14ac:dyDescent="0.2">
      <c r="A533" s="192">
        <v>7730401</v>
      </c>
      <c r="B533" s="192" t="s">
        <v>899</v>
      </c>
      <c r="C533" s="192" t="s">
        <v>930</v>
      </c>
      <c r="D533" s="192" t="s">
        <v>859</v>
      </c>
    </row>
    <row r="534" spans="1:4" ht="14.25" x14ac:dyDescent="0.2">
      <c r="A534" s="192">
        <v>7730411</v>
      </c>
      <c r="B534" s="192" t="s">
        <v>760</v>
      </c>
      <c r="C534" s="192" t="s">
        <v>930</v>
      </c>
      <c r="D534" s="192" t="s">
        <v>859</v>
      </c>
    </row>
    <row r="535" spans="1:4" ht="14.25" x14ac:dyDescent="0.2">
      <c r="A535" s="192">
        <v>7730441</v>
      </c>
      <c r="B535" s="192" t="s">
        <v>823</v>
      </c>
      <c r="C535" s="192" t="s">
        <v>930</v>
      </c>
      <c r="D535" s="192" t="s">
        <v>859</v>
      </c>
    </row>
    <row r="536" spans="1:4" ht="14.25" x14ac:dyDescent="0.2">
      <c r="A536" s="192">
        <v>7730451</v>
      </c>
      <c r="B536" s="192" t="s">
        <v>824</v>
      </c>
      <c r="C536" s="192" t="s">
        <v>930</v>
      </c>
      <c r="D536" s="192" t="s">
        <v>859</v>
      </c>
    </row>
    <row r="537" spans="1:4" ht="14.25" x14ac:dyDescent="0.2">
      <c r="A537" s="192">
        <v>7730461</v>
      </c>
      <c r="B537" s="192" t="s">
        <v>825</v>
      </c>
      <c r="C537" s="192" t="s">
        <v>930</v>
      </c>
      <c r="D537" s="192" t="s">
        <v>859</v>
      </c>
    </row>
    <row r="538" spans="1:4" ht="14.25" x14ac:dyDescent="0.2">
      <c r="A538" s="192">
        <v>7730471</v>
      </c>
      <c r="B538" s="192" t="s">
        <v>826</v>
      </c>
      <c r="C538" s="192" t="s">
        <v>930</v>
      </c>
      <c r="D538" s="192" t="s">
        <v>859</v>
      </c>
    </row>
    <row r="539" spans="1:4" ht="14.25" x14ac:dyDescent="0.2">
      <c r="A539" s="192">
        <v>7730481</v>
      </c>
      <c r="B539" s="192" t="s">
        <v>827</v>
      </c>
      <c r="C539" s="192" t="s">
        <v>930</v>
      </c>
      <c r="D539" s="192" t="s">
        <v>859</v>
      </c>
    </row>
    <row r="540" spans="1:4" ht="14.25" x14ac:dyDescent="0.2">
      <c r="A540" s="192">
        <v>7730491</v>
      </c>
      <c r="B540" s="192" t="s">
        <v>871</v>
      </c>
      <c r="C540" s="192" t="s">
        <v>930</v>
      </c>
      <c r="D540" s="192" t="s">
        <v>859</v>
      </c>
    </row>
    <row r="541" spans="1:4" ht="14.25" x14ac:dyDescent="0.2">
      <c r="A541" s="192">
        <v>7730501</v>
      </c>
      <c r="B541" s="192" t="s">
        <v>872</v>
      </c>
      <c r="C541" s="192" t="s">
        <v>930</v>
      </c>
      <c r="D541" s="192" t="s">
        <v>859</v>
      </c>
    </row>
    <row r="542" spans="1:4" ht="14.25" x14ac:dyDescent="0.2">
      <c r="A542" s="192">
        <v>7730511</v>
      </c>
      <c r="B542" s="192" t="s">
        <v>873</v>
      </c>
      <c r="C542" s="192" t="s">
        <v>930</v>
      </c>
      <c r="D542" s="192" t="s">
        <v>859</v>
      </c>
    </row>
    <row r="543" spans="1:4" ht="14.25" x14ac:dyDescent="0.2">
      <c r="A543" s="192">
        <v>7730521</v>
      </c>
      <c r="B543" s="192" t="s">
        <v>874</v>
      </c>
      <c r="C543" s="192" t="s">
        <v>930</v>
      </c>
      <c r="D543" s="192" t="s">
        <v>859</v>
      </c>
    </row>
    <row r="544" spans="1:4" ht="14.25" x14ac:dyDescent="0.2">
      <c r="A544" s="192">
        <v>7730531</v>
      </c>
      <c r="B544" s="192" t="s">
        <v>875</v>
      </c>
      <c r="C544" s="192" t="s">
        <v>930</v>
      </c>
      <c r="D544" s="192" t="s">
        <v>859</v>
      </c>
    </row>
    <row r="545" spans="1:9" ht="14.25" x14ac:dyDescent="0.2">
      <c r="A545" s="192">
        <v>7730541</v>
      </c>
      <c r="B545" s="192" t="s">
        <v>876</v>
      </c>
      <c r="C545" s="192" t="s">
        <v>930</v>
      </c>
      <c r="D545" s="192" t="s">
        <v>859</v>
      </c>
    </row>
    <row r="546" spans="1:9" ht="14.25" x14ac:dyDescent="0.2">
      <c r="A546" s="192">
        <v>7730551</v>
      </c>
      <c r="B546" s="192" t="s">
        <v>877</v>
      </c>
      <c r="C546" s="192" t="s">
        <v>930</v>
      </c>
      <c r="D546" s="192" t="s">
        <v>859</v>
      </c>
    </row>
    <row r="547" spans="1:9" ht="14.25" x14ac:dyDescent="0.2">
      <c r="A547" s="192">
        <v>7730561</v>
      </c>
      <c r="B547" s="192" t="s">
        <v>959</v>
      </c>
      <c r="C547" s="192" t="s">
        <v>930</v>
      </c>
      <c r="D547" s="192" t="s">
        <v>859</v>
      </c>
    </row>
    <row r="548" spans="1:9" ht="14.25" x14ac:dyDescent="0.2">
      <c r="A548" s="192">
        <v>7730571</v>
      </c>
      <c r="B548" s="192" t="s">
        <v>960</v>
      </c>
      <c r="C548" s="192" t="s">
        <v>930</v>
      </c>
      <c r="D548" s="192" t="s">
        <v>859</v>
      </c>
    </row>
    <row r="549" spans="1:9" ht="14.25" x14ac:dyDescent="0.2">
      <c r="A549" s="192">
        <v>7750181</v>
      </c>
      <c r="B549" s="192" t="s">
        <v>961</v>
      </c>
      <c r="C549" s="192" t="s">
        <v>930</v>
      </c>
      <c r="D549" s="192" t="s">
        <v>859</v>
      </c>
    </row>
    <row r="550" spans="1:9" ht="14.25" x14ac:dyDescent="0.2">
      <c r="A550" s="192">
        <v>7810051</v>
      </c>
      <c r="B550" s="192" t="s">
        <v>651</v>
      </c>
      <c r="C550" s="192" t="s">
        <v>930</v>
      </c>
      <c r="D550" s="192" t="s">
        <v>859</v>
      </c>
    </row>
    <row r="551" spans="1:9" ht="14.25" x14ac:dyDescent="0.2">
      <c r="A551" s="192">
        <v>7820001</v>
      </c>
      <c r="B551" s="192" t="s">
        <v>900</v>
      </c>
      <c r="C551" s="192" t="s">
        <v>930</v>
      </c>
      <c r="D551" s="192" t="s">
        <v>859</v>
      </c>
    </row>
    <row r="552" spans="1:9" ht="14.25" x14ac:dyDescent="0.2">
      <c r="A552" s="192">
        <v>7820011</v>
      </c>
      <c r="B552" s="192" t="s">
        <v>901</v>
      </c>
      <c r="C552" s="192" t="s">
        <v>930</v>
      </c>
      <c r="D552" s="192" t="s">
        <v>859</v>
      </c>
    </row>
    <row r="553" spans="1:9" ht="14.25" x14ac:dyDescent="0.2">
      <c r="A553" s="192">
        <v>7820021</v>
      </c>
      <c r="B553" s="192" t="s">
        <v>902</v>
      </c>
      <c r="C553" s="192" t="s">
        <v>930</v>
      </c>
      <c r="D553" s="192" t="s">
        <v>859</v>
      </c>
    </row>
    <row r="554" spans="1:9" ht="14.25" x14ac:dyDescent="0.2">
      <c r="A554" s="192">
        <v>7820031</v>
      </c>
      <c r="B554" s="192" t="s">
        <v>903</v>
      </c>
      <c r="C554" s="192" t="s">
        <v>930</v>
      </c>
      <c r="D554" s="192" t="s">
        <v>859</v>
      </c>
    </row>
    <row r="555" spans="1:9" ht="14.25" x14ac:dyDescent="0.2">
      <c r="A555" s="192">
        <v>7820041</v>
      </c>
      <c r="B555" s="192" t="s">
        <v>904</v>
      </c>
      <c r="C555" s="192" t="s">
        <v>930</v>
      </c>
      <c r="D555" s="192" t="s">
        <v>859</v>
      </c>
    </row>
    <row r="556" spans="1:9" ht="14.25" x14ac:dyDescent="0.2">
      <c r="A556" s="192">
        <v>7820051</v>
      </c>
      <c r="B556" s="192" t="s">
        <v>905</v>
      </c>
      <c r="C556" s="192" t="s">
        <v>930</v>
      </c>
      <c r="D556" s="192" t="s">
        <v>859</v>
      </c>
    </row>
    <row r="557" spans="1:9" ht="14.25" x14ac:dyDescent="0.2">
      <c r="A557" s="192">
        <v>7820061</v>
      </c>
      <c r="B557" s="192" t="s">
        <v>906</v>
      </c>
      <c r="C557" s="192" t="s">
        <v>930</v>
      </c>
      <c r="D557" s="192" t="s">
        <v>859</v>
      </c>
    </row>
    <row r="558" spans="1:9" ht="14.25" x14ac:dyDescent="0.2">
      <c r="A558" s="192">
        <v>7999050</v>
      </c>
      <c r="B558" s="192" t="s">
        <v>279</v>
      </c>
      <c r="C558" s="192" t="s">
        <v>930</v>
      </c>
      <c r="D558" s="192" t="s">
        <v>859</v>
      </c>
    </row>
    <row r="559" spans="1:9" ht="14.25" x14ac:dyDescent="0.2">
      <c r="A559" s="192">
        <v>7999100</v>
      </c>
      <c r="B559" s="192" t="s">
        <v>280</v>
      </c>
      <c r="C559" s="192" t="s">
        <v>930</v>
      </c>
      <c r="D559" s="192" t="s">
        <v>859</v>
      </c>
    </row>
    <row r="560" spans="1:9" ht="14.25" x14ac:dyDescent="0.2">
      <c r="A560" s="192">
        <v>7999110</v>
      </c>
      <c r="B560" s="192" t="s">
        <v>281</v>
      </c>
      <c r="C560" s="192" t="s">
        <v>930</v>
      </c>
      <c r="D560" s="192" t="s">
        <v>859</v>
      </c>
      <c r="E560" s="190" t="s">
        <v>841</v>
      </c>
      <c r="F560" s="190"/>
      <c r="G560" s="190"/>
      <c r="H560" s="190"/>
      <c r="I560" s="190"/>
    </row>
    <row r="561" spans="1:9" ht="14.25" x14ac:dyDescent="0.2">
      <c r="A561" s="192">
        <v>7999120</v>
      </c>
      <c r="B561" s="192" t="s">
        <v>282</v>
      </c>
      <c r="C561" s="192" t="s">
        <v>930</v>
      </c>
      <c r="D561" s="192" t="s">
        <v>859</v>
      </c>
      <c r="E561" s="190" t="s">
        <v>841</v>
      </c>
      <c r="F561" s="190"/>
      <c r="G561" s="190"/>
      <c r="H561" s="190"/>
      <c r="I561" s="190"/>
    </row>
    <row r="562" spans="1:9" ht="14.25" x14ac:dyDescent="0.2">
      <c r="A562" s="192">
        <v>7999130</v>
      </c>
      <c r="B562" s="192" t="s">
        <v>283</v>
      </c>
      <c r="C562" s="192" t="s">
        <v>930</v>
      </c>
      <c r="D562" s="192" t="s">
        <v>859</v>
      </c>
      <c r="E562" s="190" t="s">
        <v>841</v>
      </c>
      <c r="F562" s="190"/>
      <c r="G562" s="190"/>
      <c r="H562" s="190"/>
      <c r="I562" s="190"/>
    </row>
    <row r="563" spans="1:9" ht="14.25" x14ac:dyDescent="0.2">
      <c r="A563" s="192">
        <v>7999140</v>
      </c>
      <c r="B563" s="192" t="s">
        <v>284</v>
      </c>
      <c r="C563" s="192" t="s">
        <v>930</v>
      </c>
      <c r="D563" s="192" t="s">
        <v>859</v>
      </c>
      <c r="E563" s="190" t="s">
        <v>841</v>
      </c>
      <c r="F563" s="190"/>
      <c r="G563" s="190"/>
      <c r="H563" s="190"/>
      <c r="I563" s="190"/>
    </row>
    <row r="564" spans="1:9" ht="14.25" x14ac:dyDescent="0.2">
      <c r="A564" s="192">
        <v>7999150</v>
      </c>
      <c r="B564" s="192" t="s">
        <v>285</v>
      </c>
      <c r="C564" s="192" t="s">
        <v>930</v>
      </c>
      <c r="D564" s="192" t="s">
        <v>859</v>
      </c>
      <c r="E564" s="190" t="s">
        <v>841</v>
      </c>
      <c r="F564" s="190"/>
      <c r="G564" s="190"/>
      <c r="H564" s="190"/>
      <c r="I564" s="190"/>
    </row>
    <row r="565" spans="1:9" ht="14.25" x14ac:dyDescent="0.2">
      <c r="A565" s="192">
        <v>7999160</v>
      </c>
      <c r="B565" s="192" t="s">
        <v>286</v>
      </c>
      <c r="C565" s="192" t="s">
        <v>930</v>
      </c>
      <c r="D565" s="192" t="s">
        <v>859</v>
      </c>
      <c r="E565" s="190" t="s">
        <v>841</v>
      </c>
      <c r="F565" s="190"/>
      <c r="G565" s="190"/>
      <c r="H565" s="190"/>
      <c r="I565" s="190"/>
    </row>
    <row r="566" spans="1:9" ht="14.25" x14ac:dyDescent="0.2">
      <c r="A566" s="192">
        <v>7999200</v>
      </c>
      <c r="B566" s="192" t="s">
        <v>287</v>
      </c>
      <c r="C566" s="192" t="s">
        <v>930</v>
      </c>
      <c r="D566" s="192" t="s">
        <v>859</v>
      </c>
      <c r="E566" s="190" t="s">
        <v>841</v>
      </c>
      <c r="F566" s="190"/>
      <c r="G566" s="190"/>
      <c r="H566" s="190"/>
      <c r="I566" s="190"/>
    </row>
    <row r="567" spans="1:9" ht="14.25" x14ac:dyDescent="0.2">
      <c r="A567" s="192">
        <v>7999210</v>
      </c>
      <c r="B567" s="192" t="s">
        <v>288</v>
      </c>
      <c r="C567" s="192" t="s">
        <v>930</v>
      </c>
      <c r="D567" s="192" t="s">
        <v>859</v>
      </c>
    </row>
    <row r="568" spans="1:9" ht="14.25" x14ac:dyDescent="0.2">
      <c r="A568" s="192">
        <v>7999220</v>
      </c>
      <c r="B568" s="192" t="s">
        <v>289</v>
      </c>
      <c r="C568" s="192" t="s">
        <v>930</v>
      </c>
      <c r="D568" s="192" t="s">
        <v>859</v>
      </c>
    </row>
    <row r="569" spans="1:9" ht="14.25" x14ac:dyDescent="0.2">
      <c r="A569" s="192">
        <v>7999230</v>
      </c>
      <c r="B569" s="192" t="s">
        <v>290</v>
      </c>
      <c r="C569" s="192" t="s">
        <v>930</v>
      </c>
      <c r="D569" s="192" t="s">
        <v>859</v>
      </c>
    </row>
    <row r="570" spans="1:9" ht="14.25" x14ac:dyDescent="0.2">
      <c r="A570" s="192">
        <v>7999240</v>
      </c>
      <c r="B570" s="192" t="s">
        <v>291</v>
      </c>
      <c r="C570" s="192" t="s">
        <v>930</v>
      </c>
      <c r="D570" s="192" t="s">
        <v>859</v>
      </c>
    </row>
    <row r="571" spans="1:9" ht="14.25" x14ac:dyDescent="0.2">
      <c r="A571" s="192">
        <v>7999250</v>
      </c>
      <c r="B571" s="192" t="s">
        <v>292</v>
      </c>
      <c r="C571" s="192" t="s">
        <v>930</v>
      </c>
      <c r="D571" s="192" t="s">
        <v>859</v>
      </c>
    </row>
    <row r="572" spans="1:9" ht="14.25" x14ac:dyDescent="0.2">
      <c r="A572" s="192">
        <v>7999260</v>
      </c>
      <c r="B572" s="192" t="s">
        <v>293</v>
      </c>
      <c r="C572" s="192" t="s">
        <v>930</v>
      </c>
      <c r="D572" s="192" t="s">
        <v>859</v>
      </c>
    </row>
    <row r="573" spans="1:9" ht="14.25" x14ac:dyDescent="0.2">
      <c r="A573" s="192">
        <v>7999320</v>
      </c>
      <c r="B573" s="192" t="s">
        <v>294</v>
      </c>
      <c r="C573" s="192" t="s">
        <v>930</v>
      </c>
      <c r="D573" s="192" t="s">
        <v>859</v>
      </c>
    </row>
    <row r="574" spans="1:9" ht="14.25" x14ac:dyDescent="0.2">
      <c r="A574" s="192">
        <v>7999330</v>
      </c>
      <c r="B574" s="192" t="s">
        <v>295</v>
      </c>
      <c r="C574" s="192" t="s">
        <v>930</v>
      </c>
      <c r="D574" s="192" t="s">
        <v>859</v>
      </c>
    </row>
    <row r="575" spans="1:9" ht="14.25" x14ac:dyDescent="0.2">
      <c r="A575" s="192">
        <v>7999350</v>
      </c>
      <c r="B575" s="192" t="s">
        <v>296</v>
      </c>
      <c r="C575" s="192" t="s">
        <v>930</v>
      </c>
      <c r="D575" s="192" t="s">
        <v>859</v>
      </c>
    </row>
    <row r="576" spans="1:9" ht="14.25" x14ac:dyDescent="0.2">
      <c r="A576" s="192">
        <v>7999360</v>
      </c>
      <c r="B576" s="192" t="s">
        <v>297</v>
      </c>
      <c r="C576" s="192" t="s">
        <v>930</v>
      </c>
      <c r="D576" s="192" t="s">
        <v>859</v>
      </c>
    </row>
    <row r="577" spans="1:4" ht="14.25" x14ac:dyDescent="0.2">
      <c r="A577" s="192">
        <v>7999400</v>
      </c>
      <c r="B577" s="192" t="s">
        <v>298</v>
      </c>
      <c r="C577" s="192" t="s">
        <v>930</v>
      </c>
      <c r="D577" s="192" t="s">
        <v>859</v>
      </c>
    </row>
    <row r="578" spans="1:4" ht="14.25" x14ac:dyDescent="0.2">
      <c r="A578" s="192">
        <v>7999420</v>
      </c>
      <c r="B578" s="192" t="s">
        <v>299</v>
      </c>
      <c r="C578" s="192" t="s">
        <v>930</v>
      </c>
      <c r="D578" s="192" t="s">
        <v>859</v>
      </c>
    </row>
    <row r="579" spans="1:4" ht="14.25" x14ac:dyDescent="0.2">
      <c r="A579" s="192">
        <v>7999430</v>
      </c>
      <c r="B579" s="192" t="s">
        <v>300</v>
      </c>
      <c r="C579" s="192" t="s">
        <v>930</v>
      </c>
      <c r="D579" s="192" t="s">
        <v>859</v>
      </c>
    </row>
    <row r="580" spans="1:4" ht="14.25" x14ac:dyDescent="0.2">
      <c r="A580" s="192">
        <v>7999450</v>
      </c>
      <c r="B580" s="192" t="s">
        <v>470</v>
      </c>
      <c r="C580" s="192" t="s">
        <v>930</v>
      </c>
      <c r="D580" s="192" t="s">
        <v>859</v>
      </c>
    </row>
    <row r="581" spans="1:4" ht="14.25" x14ac:dyDescent="0.2">
      <c r="A581" s="192">
        <v>7999510</v>
      </c>
      <c r="B581" s="192" t="s">
        <v>301</v>
      </c>
      <c r="C581" s="192" t="s">
        <v>930</v>
      </c>
      <c r="D581" s="192" t="s">
        <v>859</v>
      </c>
    </row>
    <row r="582" spans="1:4" ht="14.25" x14ac:dyDescent="0.2">
      <c r="A582" s="192">
        <v>7999600</v>
      </c>
      <c r="B582" s="192" t="s">
        <v>0</v>
      </c>
      <c r="C582" s="192" t="s">
        <v>930</v>
      </c>
      <c r="D582" s="192" t="s">
        <v>878</v>
      </c>
    </row>
    <row r="583" spans="1:4" ht="14.25" x14ac:dyDescent="0.2">
      <c r="A583" s="192">
        <v>7999601</v>
      </c>
      <c r="B583" s="192" t="s">
        <v>1</v>
      </c>
      <c r="C583" s="192" t="s">
        <v>930</v>
      </c>
      <c r="D583" s="192" t="s">
        <v>878</v>
      </c>
    </row>
    <row r="584" spans="1:4" ht="14.25" x14ac:dyDescent="0.2">
      <c r="A584" s="192">
        <v>7999602</v>
      </c>
      <c r="B584" s="192" t="s">
        <v>302</v>
      </c>
      <c r="C584" s="192" t="s">
        <v>930</v>
      </c>
      <c r="D584" s="192" t="s">
        <v>878</v>
      </c>
    </row>
    <row r="585" spans="1:4" ht="14.25" x14ac:dyDescent="0.2">
      <c r="A585" s="192">
        <v>7999603</v>
      </c>
      <c r="B585" s="192" t="s">
        <v>303</v>
      </c>
      <c r="C585" s="192" t="s">
        <v>930</v>
      </c>
      <c r="D585" s="192" t="s">
        <v>878</v>
      </c>
    </row>
    <row r="586" spans="1:4" ht="14.25" x14ac:dyDescent="0.2">
      <c r="A586" s="192">
        <v>7999604</v>
      </c>
      <c r="B586" s="192" t="s">
        <v>304</v>
      </c>
      <c r="C586" s="192" t="s">
        <v>930</v>
      </c>
      <c r="D586" s="192" t="s">
        <v>878</v>
      </c>
    </row>
    <row r="587" spans="1:4" ht="14.25" x14ac:dyDescent="0.2">
      <c r="A587" s="192">
        <v>7999700</v>
      </c>
      <c r="B587" s="192" t="s">
        <v>305</v>
      </c>
      <c r="C587" s="192" t="s">
        <v>930</v>
      </c>
      <c r="D587" s="192" t="s">
        <v>879</v>
      </c>
    </row>
    <row r="588" spans="1:4" ht="14.25" x14ac:dyDescent="0.2">
      <c r="A588" s="192">
        <v>7999701</v>
      </c>
      <c r="B588" s="192" t="s">
        <v>306</v>
      </c>
      <c r="C588" s="192" t="s">
        <v>930</v>
      </c>
      <c r="D588" s="192" t="s">
        <v>879</v>
      </c>
    </row>
    <row r="589" spans="1:4" ht="14.25" x14ac:dyDescent="0.2">
      <c r="A589" s="192">
        <v>7999702</v>
      </c>
      <c r="B589" s="192" t="s">
        <v>307</v>
      </c>
      <c r="C589" s="192" t="s">
        <v>930</v>
      </c>
      <c r="D589" s="192" t="s">
        <v>879</v>
      </c>
    </row>
    <row r="590" spans="1:4" ht="14.25" x14ac:dyDescent="0.2">
      <c r="A590" s="192">
        <v>7999703</v>
      </c>
      <c r="B590" s="192" t="s">
        <v>483</v>
      </c>
      <c r="C590" s="192" t="s">
        <v>930</v>
      </c>
      <c r="D590" s="192" t="s">
        <v>879</v>
      </c>
    </row>
    <row r="591" spans="1:4" ht="14.25" x14ac:dyDescent="0.2">
      <c r="A591" s="192">
        <v>7999704</v>
      </c>
      <c r="B591" s="192" t="s">
        <v>484</v>
      </c>
      <c r="C591" s="192" t="s">
        <v>930</v>
      </c>
      <c r="D591" s="192" t="s">
        <v>879</v>
      </c>
    </row>
    <row r="592" spans="1:4" ht="14.25" x14ac:dyDescent="0.2">
      <c r="A592" s="192">
        <v>7999705</v>
      </c>
      <c r="B592" s="192" t="s">
        <v>485</v>
      </c>
      <c r="C592" s="192" t="s">
        <v>930</v>
      </c>
      <c r="D592" s="192" t="s">
        <v>879</v>
      </c>
    </row>
    <row r="593" spans="1:4" ht="14.25" x14ac:dyDescent="0.2">
      <c r="A593" s="192">
        <v>7999706</v>
      </c>
      <c r="B593" s="192" t="s">
        <v>486</v>
      </c>
      <c r="C593" s="192" t="s">
        <v>930</v>
      </c>
      <c r="D593" s="192" t="s">
        <v>879</v>
      </c>
    </row>
    <row r="594" spans="1:4" ht="14.25" x14ac:dyDescent="0.2">
      <c r="A594" s="192">
        <v>7999707</v>
      </c>
      <c r="B594" s="192" t="s">
        <v>487</v>
      </c>
      <c r="C594" s="192" t="s">
        <v>930</v>
      </c>
      <c r="D594" s="192" t="s">
        <v>879</v>
      </c>
    </row>
    <row r="595" spans="1:4" ht="14.25" x14ac:dyDescent="0.2">
      <c r="A595" s="192">
        <v>7999708</v>
      </c>
      <c r="B595" s="192" t="s">
        <v>907</v>
      </c>
      <c r="C595" s="192" t="s">
        <v>930</v>
      </c>
      <c r="D595" s="192" t="s">
        <v>879</v>
      </c>
    </row>
    <row r="596" spans="1:4" ht="14.25" x14ac:dyDescent="0.2">
      <c r="A596" s="192">
        <v>7999999</v>
      </c>
      <c r="B596" s="192" t="s">
        <v>308</v>
      </c>
      <c r="C596" s="192" t="s">
        <v>930</v>
      </c>
      <c r="D596" s="192" t="s">
        <v>859</v>
      </c>
    </row>
    <row r="597" spans="1:4" ht="14.25" x14ac:dyDescent="0.2">
      <c r="A597" s="192">
        <v>9110011</v>
      </c>
      <c r="B597" s="192" t="s">
        <v>908</v>
      </c>
      <c r="C597" s="192" t="s">
        <v>930</v>
      </c>
      <c r="D597" s="192" t="s">
        <v>878</v>
      </c>
    </row>
    <row r="598" spans="1:4" ht="14.25" x14ac:dyDescent="0.2">
      <c r="A598" s="192">
        <v>9120121</v>
      </c>
      <c r="B598" s="192" t="s">
        <v>909</v>
      </c>
      <c r="C598" s="192" t="s">
        <v>930</v>
      </c>
      <c r="D598" s="192" t="s">
        <v>878</v>
      </c>
    </row>
    <row r="599" spans="1:4" ht="14.25" x14ac:dyDescent="0.2">
      <c r="A599" s="192">
        <v>9120131</v>
      </c>
      <c r="B599" s="192" t="s">
        <v>910</v>
      </c>
      <c r="C599" s="192" t="s">
        <v>930</v>
      </c>
      <c r="D599" s="192" t="s">
        <v>878</v>
      </c>
    </row>
    <row r="600" spans="1:4" ht="14.25" x14ac:dyDescent="0.2">
      <c r="A600" s="192">
        <v>9120141</v>
      </c>
      <c r="B600" s="192" t="s">
        <v>911</v>
      </c>
      <c r="C600" s="192" t="s">
        <v>930</v>
      </c>
      <c r="D600" s="192" t="s">
        <v>878</v>
      </c>
    </row>
    <row r="601" spans="1:4" ht="14.25" x14ac:dyDescent="0.2">
      <c r="A601" s="192">
        <v>9120151</v>
      </c>
      <c r="B601" s="192" t="s">
        <v>912</v>
      </c>
      <c r="C601" s="192" t="s">
        <v>930</v>
      </c>
      <c r="D601" s="192" t="s">
        <v>878</v>
      </c>
    </row>
    <row r="602" spans="1:4" ht="14.25" x14ac:dyDescent="0.2">
      <c r="A602" s="192">
        <v>9190011</v>
      </c>
      <c r="B602" s="192" t="s">
        <v>310</v>
      </c>
      <c r="C602" s="192" t="s">
        <v>930</v>
      </c>
      <c r="D602" s="192" t="s">
        <v>878</v>
      </c>
    </row>
    <row r="603" spans="1:4" ht="14.25" x14ac:dyDescent="0.2">
      <c r="A603" s="192">
        <v>9210011</v>
      </c>
      <c r="B603" s="192" t="s">
        <v>913</v>
      </c>
      <c r="C603" s="192" t="s">
        <v>930</v>
      </c>
      <c r="D603" s="192" t="s">
        <v>879</v>
      </c>
    </row>
    <row r="604" spans="1:4" ht="14.25" x14ac:dyDescent="0.2">
      <c r="A604" s="192">
        <v>9210021</v>
      </c>
      <c r="B604" s="192" t="s">
        <v>914</v>
      </c>
      <c r="C604" s="192" t="s">
        <v>930</v>
      </c>
      <c r="D604" s="192" t="s">
        <v>879</v>
      </c>
    </row>
    <row r="605" spans="1:4" ht="14.25" x14ac:dyDescent="0.2">
      <c r="A605" s="192">
        <v>9210031</v>
      </c>
      <c r="B605" s="192" t="s">
        <v>915</v>
      </c>
      <c r="C605" s="192" t="s">
        <v>930</v>
      </c>
      <c r="D605" s="192" t="s">
        <v>879</v>
      </c>
    </row>
    <row r="606" spans="1:4" ht="14.25" x14ac:dyDescent="0.2">
      <c r="A606" s="192">
        <v>9210051</v>
      </c>
      <c r="B606" s="192" t="s">
        <v>916</v>
      </c>
      <c r="C606" s="192" t="s">
        <v>930</v>
      </c>
      <c r="D606" s="192" t="s">
        <v>879</v>
      </c>
    </row>
    <row r="607" spans="1:4" ht="14.25" x14ac:dyDescent="0.2">
      <c r="A607" s="192">
        <v>9210061</v>
      </c>
      <c r="B607" s="192" t="s">
        <v>917</v>
      </c>
      <c r="C607" s="192" t="s">
        <v>930</v>
      </c>
      <c r="D607" s="192" t="s">
        <v>879</v>
      </c>
    </row>
    <row r="608" spans="1:4" ht="14.25" x14ac:dyDescent="0.2">
      <c r="A608" s="192">
        <v>9220011</v>
      </c>
      <c r="B608" s="192" t="s">
        <v>918</v>
      </c>
      <c r="C608" s="192" t="s">
        <v>930</v>
      </c>
      <c r="D608" s="192" t="s">
        <v>879</v>
      </c>
    </row>
    <row r="609" spans="1:4" ht="14.25" x14ac:dyDescent="0.2">
      <c r="A609" s="192">
        <v>9220021</v>
      </c>
      <c r="B609" s="192" t="s">
        <v>919</v>
      </c>
      <c r="C609" s="192" t="s">
        <v>930</v>
      </c>
      <c r="D609" s="192" t="s">
        <v>879</v>
      </c>
    </row>
    <row r="610" spans="1:4" ht="14.25" x14ac:dyDescent="0.2">
      <c r="A610" s="192">
        <v>9220031</v>
      </c>
      <c r="B610" s="192" t="s">
        <v>920</v>
      </c>
      <c r="C610" s="192" t="s">
        <v>930</v>
      </c>
      <c r="D610" s="192" t="s">
        <v>879</v>
      </c>
    </row>
    <row r="611" spans="1:4" ht="14.25" x14ac:dyDescent="0.2">
      <c r="A611" s="192">
        <v>9230011</v>
      </c>
      <c r="B611" s="192" t="s">
        <v>921</v>
      </c>
      <c r="C611" s="192" t="s">
        <v>930</v>
      </c>
      <c r="D611" s="192" t="s">
        <v>879</v>
      </c>
    </row>
    <row r="612" spans="1:4" ht="14.25" x14ac:dyDescent="0.2">
      <c r="A612" s="192">
        <v>9230021</v>
      </c>
      <c r="B612" s="192" t="s">
        <v>922</v>
      </c>
      <c r="C612" s="192" t="s">
        <v>930</v>
      </c>
      <c r="D612" s="192" t="s">
        <v>879</v>
      </c>
    </row>
    <row r="613" spans="1:4" ht="14.25" x14ac:dyDescent="0.2">
      <c r="A613" s="192">
        <v>9230031</v>
      </c>
      <c r="B613" s="192" t="s">
        <v>923</v>
      </c>
      <c r="C613" s="192" t="s">
        <v>930</v>
      </c>
      <c r="D613" s="192" t="s">
        <v>879</v>
      </c>
    </row>
    <row r="614" spans="1:4" ht="14.25" x14ac:dyDescent="0.2">
      <c r="A614" s="192">
        <v>9230041</v>
      </c>
      <c r="B614" s="192" t="s">
        <v>924</v>
      </c>
      <c r="C614" s="192" t="s">
        <v>930</v>
      </c>
      <c r="D614" s="192" t="s">
        <v>879</v>
      </c>
    </row>
    <row r="615" spans="1:4" ht="14.25" x14ac:dyDescent="0.2">
      <c r="A615" s="192">
        <v>9294905</v>
      </c>
      <c r="B615" s="192" t="s">
        <v>962</v>
      </c>
      <c r="C615" s="192" t="s">
        <v>930</v>
      </c>
      <c r="D615" s="192" t="s">
        <v>879</v>
      </c>
    </row>
    <row r="616" spans="1:4" ht="14.25" x14ac:dyDescent="0.2">
      <c r="A616" s="192">
        <v>9294906</v>
      </c>
      <c r="B616" s="192" t="s">
        <v>963</v>
      </c>
      <c r="C616" s="192" t="s">
        <v>930</v>
      </c>
      <c r="D616" s="192" t="s">
        <v>879</v>
      </c>
    </row>
    <row r="617" spans="1:4" ht="14.25" x14ac:dyDescent="0.2">
      <c r="A617" s="192">
        <v>9294908</v>
      </c>
      <c r="B617" s="192" t="s">
        <v>964</v>
      </c>
      <c r="C617" s="192" t="s">
        <v>930</v>
      </c>
      <c r="D617" s="192" t="s">
        <v>879</v>
      </c>
    </row>
    <row r="618" spans="1:4" ht="14.25" x14ac:dyDescent="0.2">
      <c r="A618" s="192">
        <v>9295105</v>
      </c>
      <c r="B618" s="192" t="s">
        <v>965</v>
      </c>
      <c r="C618" s="192" t="s">
        <v>930</v>
      </c>
      <c r="D618" s="192" t="s">
        <v>879</v>
      </c>
    </row>
    <row r="619" spans="1:4" ht="14.25" x14ac:dyDescent="0.2">
      <c r="A619" s="192">
        <v>9297005</v>
      </c>
      <c r="B619" s="192" t="s">
        <v>966</v>
      </c>
      <c r="C619" s="192" t="s">
        <v>930</v>
      </c>
      <c r="D619" s="192" t="s">
        <v>879</v>
      </c>
    </row>
    <row r="620" spans="1:4" ht="14.25" x14ac:dyDescent="0.2">
      <c r="A620" s="192">
        <v>9297105</v>
      </c>
      <c r="B620" s="192" t="s">
        <v>925</v>
      </c>
      <c r="C620" s="192" t="s">
        <v>930</v>
      </c>
      <c r="D620" s="192" t="s">
        <v>879</v>
      </c>
    </row>
    <row r="621" spans="1:4" ht="14.25" x14ac:dyDescent="0.2">
      <c r="A621" s="192">
        <v>9297299</v>
      </c>
      <c r="B621" s="192" t="s">
        <v>967</v>
      </c>
      <c r="C621" s="192" t="s">
        <v>930</v>
      </c>
      <c r="D621" s="192" t="s">
        <v>879</v>
      </c>
    </row>
    <row r="622" spans="1:4" ht="14.25" x14ac:dyDescent="0.2">
      <c r="A622" s="192">
        <v>9520011</v>
      </c>
      <c r="B622" s="192" t="s">
        <v>432</v>
      </c>
      <c r="C622" s="192" t="s">
        <v>930</v>
      </c>
      <c r="D622" s="192" t="s">
        <v>879</v>
      </c>
    </row>
    <row r="623" spans="1:4" ht="14.25" x14ac:dyDescent="0.2">
      <c r="A623" s="192">
        <v>9595105</v>
      </c>
      <c r="B623" s="192" t="s">
        <v>965</v>
      </c>
      <c r="C623" s="192" t="s">
        <v>930</v>
      </c>
      <c r="D623" s="192" t="s">
        <v>879</v>
      </c>
    </row>
    <row r="624" spans="1:4" ht="14.25" x14ac:dyDescent="0.2">
      <c r="A624" s="192">
        <v>9999999</v>
      </c>
      <c r="B624" s="192" t="s">
        <v>495</v>
      </c>
      <c r="C624" s="192" t="s">
        <v>930</v>
      </c>
      <c r="D624" s="192" t="s">
        <v>879</v>
      </c>
    </row>
  </sheetData>
  <autoFilter ref="A4:N624" xr:uid="{00000000-0009-0000-0000-000003000000}"/>
  <sortState xmlns:xlrd2="http://schemas.microsoft.com/office/spreadsheetml/2017/richdata2" ref="A310:N532">
    <sortCondition ref="A310:A532"/>
  </sortState>
  <mergeCells count="3">
    <mergeCell ref="B1:C1"/>
    <mergeCell ref="D1:N1"/>
    <mergeCell ref="A2:N2"/>
  </mergeCells>
  <phoneticPr fontId="0" type="noConversion"/>
  <pageMargins left="0.19685039370078741" right="0" top="0.98425196850393704" bottom="0.98425196850393704" header="0.51181102362204722" footer="0.51181102362204722"/>
  <pageSetup paperSize="9" scale="7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40"/>
  <sheetViews>
    <sheetView workbookViewId="0">
      <pane xSplit="2" ySplit="3" topLeftCell="C4" activePane="bottomRight" state="frozen"/>
      <selection pane="topRight" activeCell="C1" sqref="C1"/>
      <selection pane="bottomLeft" activeCell="A4" sqref="A4"/>
      <selection pane="bottomRight" activeCell="C4" sqref="C4"/>
    </sheetView>
  </sheetViews>
  <sheetFormatPr defaultRowHeight="14.25" x14ac:dyDescent="0.2"/>
  <cols>
    <col min="1" max="1" width="10.25" customWidth="1"/>
    <col min="2" max="2" width="9" style="2"/>
    <col min="3" max="3" width="44.125" bestFit="1" customWidth="1"/>
    <col min="4" max="5" width="12.625" customWidth="1"/>
    <col min="6" max="14" width="8.75" customWidth="1"/>
  </cols>
  <sheetData>
    <row r="1" spans="1:14" s="4" customFormat="1" ht="15" customHeight="1" x14ac:dyDescent="0.25">
      <c r="A1" s="181" t="s">
        <v>833</v>
      </c>
      <c r="B1" s="188"/>
      <c r="C1" s="182"/>
    </row>
    <row r="2" spans="1:14" s="170" customFormat="1" ht="57" customHeight="1" x14ac:dyDescent="0.2">
      <c r="A2" s="176">
        <v>45041</v>
      </c>
      <c r="B2" s="203" t="s">
        <v>831</v>
      </c>
      <c r="C2" s="200"/>
      <c r="D2" s="200" t="s">
        <v>832</v>
      </c>
      <c r="E2" s="200"/>
      <c r="F2" s="200"/>
      <c r="G2" s="200"/>
      <c r="H2" s="200"/>
      <c r="I2" s="200"/>
      <c r="J2" s="200"/>
      <c r="K2" s="200"/>
      <c r="L2" s="200"/>
      <c r="M2" s="200"/>
      <c r="N2" s="200"/>
    </row>
    <row r="3" spans="1:14" s="183" customFormat="1" ht="45" x14ac:dyDescent="0.2">
      <c r="A3" s="184" t="s">
        <v>834</v>
      </c>
      <c r="B3" s="185" t="s">
        <v>669</v>
      </c>
      <c r="C3" s="186" t="s">
        <v>389</v>
      </c>
      <c r="D3" s="187" t="s">
        <v>835</v>
      </c>
      <c r="E3" s="187" t="s">
        <v>836</v>
      </c>
    </row>
    <row r="4" spans="1:14" x14ac:dyDescent="0.2">
      <c r="A4" s="180" t="s">
        <v>437</v>
      </c>
      <c r="B4" s="2" t="s">
        <v>9</v>
      </c>
      <c r="C4" t="s">
        <v>504</v>
      </c>
      <c r="D4">
        <v>2017</v>
      </c>
      <c r="E4">
        <v>2099</v>
      </c>
    </row>
    <row r="5" spans="1:14" x14ac:dyDescent="0.2">
      <c r="A5" s="193">
        <v>411000</v>
      </c>
      <c r="B5" s="193" t="s">
        <v>8</v>
      </c>
      <c r="C5" s="193" t="s">
        <v>180</v>
      </c>
      <c r="D5" s="193">
        <v>2016</v>
      </c>
      <c r="E5" s="193">
        <v>2099</v>
      </c>
    </row>
    <row r="6" spans="1:14" x14ac:dyDescent="0.2">
      <c r="A6" s="193">
        <v>411001</v>
      </c>
      <c r="B6" s="193" t="s">
        <v>8</v>
      </c>
      <c r="C6" s="193" t="s">
        <v>125</v>
      </c>
      <c r="D6" s="193">
        <v>2016</v>
      </c>
      <c r="E6" s="193">
        <v>2099</v>
      </c>
    </row>
    <row r="7" spans="1:14" x14ac:dyDescent="0.2">
      <c r="A7" s="193">
        <v>411002</v>
      </c>
      <c r="B7" s="193" t="s">
        <v>8</v>
      </c>
      <c r="C7" s="193" t="s">
        <v>181</v>
      </c>
      <c r="D7" s="193">
        <v>2016</v>
      </c>
      <c r="E7" s="193">
        <v>2099</v>
      </c>
    </row>
    <row r="8" spans="1:14" x14ac:dyDescent="0.2">
      <c r="A8" s="193">
        <v>411003</v>
      </c>
      <c r="B8" s="193" t="s">
        <v>8</v>
      </c>
      <c r="C8" s="193" t="s">
        <v>311</v>
      </c>
      <c r="D8" s="193">
        <v>2016</v>
      </c>
      <c r="E8" s="193">
        <v>2099</v>
      </c>
    </row>
    <row r="9" spans="1:14" x14ac:dyDescent="0.2">
      <c r="A9" s="193">
        <v>411004</v>
      </c>
      <c r="B9" s="193" t="s">
        <v>8</v>
      </c>
      <c r="C9" s="193" t="s">
        <v>123</v>
      </c>
      <c r="D9" s="193">
        <v>2016</v>
      </c>
      <c r="E9" s="193">
        <v>2099</v>
      </c>
    </row>
    <row r="10" spans="1:14" x14ac:dyDescent="0.2">
      <c r="A10" s="193">
        <v>411005</v>
      </c>
      <c r="B10" s="193" t="s">
        <v>8</v>
      </c>
      <c r="C10" s="193" t="s">
        <v>124</v>
      </c>
      <c r="D10" s="193">
        <v>2016</v>
      </c>
      <c r="E10" s="193">
        <v>2099</v>
      </c>
    </row>
    <row r="11" spans="1:14" x14ac:dyDescent="0.2">
      <c r="A11" s="193">
        <v>411006</v>
      </c>
      <c r="B11" s="193" t="s">
        <v>8</v>
      </c>
      <c r="C11" s="193" t="s">
        <v>75</v>
      </c>
      <c r="D11" s="193">
        <v>2016</v>
      </c>
      <c r="E11" s="193">
        <v>2099</v>
      </c>
    </row>
    <row r="12" spans="1:14" x14ac:dyDescent="0.2">
      <c r="A12" s="193">
        <v>411007</v>
      </c>
      <c r="B12" s="193" t="s">
        <v>8</v>
      </c>
      <c r="C12" s="193" t="s">
        <v>76</v>
      </c>
      <c r="D12" s="193">
        <v>2016</v>
      </c>
      <c r="E12" s="193">
        <v>2099</v>
      </c>
    </row>
    <row r="13" spans="1:14" x14ac:dyDescent="0.2">
      <c r="A13" s="193">
        <v>411008</v>
      </c>
      <c r="B13" s="193" t="s">
        <v>8</v>
      </c>
      <c r="C13" s="193" t="s">
        <v>77</v>
      </c>
      <c r="D13" s="193">
        <v>2016</v>
      </c>
      <c r="E13" s="193">
        <v>2099</v>
      </c>
    </row>
    <row r="14" spans="1:14" x14ac:dyDescent="0.2">
      <c r="A14" s="193">
        <v>411009</v>
      </c>
      <c r="B14" s="193" t="s">
        <v>8</v>
      </c>
      <c r="C14" s="193" t="s">
        <v>78</v>
      </c>
      <c r="D14" s="193">
        <v>2016</v>
      </c>
      <c r="E14" s="193">
        <v>2099</v>
      </c>
    </row>
    <row r="15" spans="1:14" x14ac:dyDescent="0.2">
      <c r="A15" s="193">
        <v>411010</v>
      </c>
      <c r="B15" s="193" t="s">
        <v>8</v>
      </c>
      <c r="C15" s="193" t="s">
        <v>79</v>
      </c>
      <c r="D15" s="193">
        <v>2016</v>
      </c>
      <c r="E15" s="193">
        <v>2099</v>
      </c>
    </row>
    <row r="16" spans="1:14" x14ac:dyDescent="0.2">
      <c r="A16" s="193">
        <v>411011</v>
      </c>
      <c r="B16" s="193" t="s">
        <v>8</v>
      </c>
      <c r="C16" s="193" t="s">
        <v>80</v>
      </c>
      <c r="D16" s="193">
        <v>2016</v>
      </c>
      <c r="E16" s="193">
        <v>2099</v>
      </c>
    </row>
    <row r="17" spans="1:5" x14ac:dyDescent="0.2">
      <c r="A17" s="193">
        <v>411012</v>
      </c>
      <c r="B17" s="193" t="s">
        <v>8</v>
      </c>
      <c r="C17" s="193" t="s">
        <v>227</v>
      </c>
      <c r="D17" s="193">
        <v>2016</v>
      </c>
      <c r="E17" s="193">
        <v>2099</v>
      </c>
    </row>
    <row r="18" spans="1:5" x14ac:dyDescent="0.2">
      <c r="A18" s="193">
        <v>411015</v>
      </c>
      <c r="B18" s="193" t="s">
        <v>8</v>
      </c>
      <c r="C18" s="193" t="s">
        <v>535</v>
      </c>
      <c r="D18" s="193">
        <v>2020</v>
      </c>
      <c r="E18" s="193">
        <v>2099</v>
      </c>
    </row>
    <row r="19" spans="1:5" x14ac:dyDescent="0.2">
      <c r="A19" s="193">
        <v>411017</v>
      </c>
      <c r="B19" s="193" t="s">
        <v>8</v>
      </c>
      <c r="C19" s="193" t="s">
        <v>926</v>
      </c>
      <c r="D19" s="193">
        <v>2023</v>
      </c>
      <c r="E19" s="193">
        <v>2099</v>
      </c>
    </row>
    <row r="20" spans="1:5" x14ac:dyDescent="0.2">
      <c r="A20" s="193">
        <v>411018</v>
      </c>
      <c r="B20" s="193" t="s">
        <v>8</v>
      </c>
      <c r="C20" s="193" t="s">
        <v>883</v>
      </c>
      <c r="D20" s="193">
        <v>2023</v>
      </c>
      <c r="E20" s="193">
        <v>2099</v>
      </c>
    </row>
    <row r="21" spans="1:5" x14ac:dyDescent="0.2">
      <c r="A21" s="193">
        <v>411090</v>
      </c>
      <c r="B21" s="193" t="s">
        <v>8</v>
      </c>
      <c r="C21" s="193" t="s">
        <v>670</v>
      </c>
      <c r="D21" s="193">
        <v>2022</v>
      </c>
      <c r="E21" s="193">
        <v>2099</v>
      </c>
    </row>
    <row r="22" spans="1:5" x14ac:dyDescent="0.2">
      <c r="A22" s="193">
        <v>411101</v>
      </c>
      <c r="B22" s="193" t="s">
        <v>8</v>
      </c>
      <c r="C22" s="193" t="s">
        <v>312</v>
      </c>
      <c r="D22" s="193">
        <v>2017</v>
      </c>
      <c r="E22" s="193">
        <v>2099</v>
      </c>
    </row>
    <row r="23" spans="1:5" x14ac:dyDescent="0.2">
      <c r="A23" s="193">
        <v>411102</v>
      </c>
      <c r="B23" s="193" t="s">
        <v>8</v>
      </c>
      <c r="C23" s="193" t="s">
        <v>313</v>
      </c>
      <c r="D23" s="193">
        <v>2017</v>
      </c>
      <c r="E23" s="193">
        <v>2099</v>
      </c>
    </row>
    <row r="24" spans="1:5" x14ac:dyDescent="0.2">
      <c r="A24" s="193">
        <v>411103</v>
      </c>
      <c r="B24" s="193" t="s">
        <v>8</v>
      </c>
      <c r="C24" s="193" t="s">
        <v>314</v>
      </c>
      <c r="D24" s="193">
        <v>2017</v>
      </c>
      <c r="E24" s="193">
        <v>2099</v>
      </c>
    </row>
    <row r="25" spans="1:5" x14ac:dyDescent="0.2">
      <c r="A25" s="193">
        <v>411104</v>
      </c>
      <c r="B25" s="193" t="s">
        <v>8</v>
      </c>
      <c r="C25" s="193" t="s">
        <v>315</v>
      </c>
      <c r="D25" s="193">
        <v>2017</v>
      </c>
      <c r="E25" s="193">
        <v>2099</v>
      </c>
    </row>
    <row r="26" spans="1:5" x14ac:dyDescent="0.2">
      <c r="A26" s="193">
        <v>411105</v>
      </c>
      <c r="B26" s="193" t="s">
        <v>8</v>
      </c>
      <c r="C26" s="193" t="s">
        <v>536</v>
      </c>
      <c r="D26" s="193">
        <v>2020</v>
      </c>
      <c r="E26" s="193">
        <v>2099</v>
      </c>
    </row>
    <row r="27" spans="1:5" x14ac:dyDescent="0.2">
      <c r="A27" s="193">
        <v>411106</v>
      </c>
      <c r="B27" s="193" t="s">
        <v>8</v>
      </c>
      <c r="C27" s="193" t="s">
        <v>671</v>
      </c>
      <c r="D27" s="193">
        <v>2022</v>
      </c>
      <c r="E27" s="193">
        <v>2099</v>
      </c>
    </row>
    <row r="28" spans="1:5" x14ac:dyDescent="0.2">
      <c r="A28" s="193">
        <v>421000</v>
      </c>
      <c r="B28" s="193" t="s">
        <v>8</v>
      </c>
      <c r="C28" s="193" t="s">
        <v>128</v>
      </c>
      <c r="D28" s="193">
        <v>2016</v>
      </c>
      <c r="E28" s="193">
        <v>2099</v>
      </c>
    </row>
    <row r="29" spans="1:5" x14ac:dyDescent="0.2">
      <c r="A29" s="193">
        <v>431000</v>
      </c>
      <c r="B29" s="193" t="s">
        <v>8</v>
      </c>
      <c r="C29" s="193" t="s">
        <v>111</v>
      </c>
      <c r="D29" s="193">
        <v>2016</v>
      </c>
      <c r="E29" s="193">
        <v>2099</v>
      </c>
    </row>
    <row r="30" spans="1:5" x14ac:dyDescent="0.2">
      <c r="A30" s="193">
        <v>431001</v>
      </c>
      <c r="B30" s="193" t="s">
        <v>8</v>
      </c>
      <c r="C30" s="193" t="s">
        <v>652</v>
      </c>
      <c r="D30" s="193">
        <v>2017</v>
      </c>
      <c r="E30" s="193">
        <v>2099</v>
      </c>
    </row>
    <row r="31" spans="1:5" x14ac:dyDescent="0.2">
      <c r="A31" s="193">
        <v>432000</v>
      </c>
      <c r="B31" s="193" t="s">
        <v>8</v>
      </c>
      <c r="C31" s="193" t="s">
        <v>112</v>
      </c>
      <c r="D31" s="193">
        <v>2016</v>
      </c>
      <c r="E31" s="193">
        <v>2099</v>
      </c>
    </row>
    <row r="32" spans="1:5" x14ac:dyDescent="0.2">
      <c r="A32" s="193">
        <v>432006</v>
      </c>
      <c r="B32" s="193" t="s">
        <v>8</v>
      </c>
      <c r="C32" s="193" t="s">
        <v>488</v>
      </c>
      <c r="D32" s="193">
        <v>2017</v>
      </c>
      <c r="E32" s="193">
        <v>2099</v>
      </c>
    </row>
    <row r="33" spans="1:5" x14ac:dyDescent="0.2">
      <c r="A33" s="193">
        <v>432009</v>
      </c>
      <c r="B33" s="193" t="s">
        <v>8</v>
      </c>
      <c r="C33" s="193" t="s">
        <v>490</v>
      </c>
      <c r="D33" s="193">
        <v>2017</v>
      </c>
      <c r="E33" s="193">
        <v>2099</v>
      </c>
    </row>
    <row r="34" spans="1:5" x14ac:dyDescent="0.2">
      <c r="A34" s="193">
        <v>432023</v>
      </c>
      <c r="B34" s="193" t="s">
        <v>8</v>
      </c>
      <c r="C34" s="193" t="s">
        <v>316</v>
      </c>
      <c r="D34" s="193">
        <v>2017</v>
      </c>
      <c r="E34" s="193">
        <v>2099</v>
      </c>
    </row>
    <row r="35" spans="1:5" x14ac:dyDescent="0.2">
      <c r="A35" s="193">
        <v>432026</v>
      </c>
      <c r="B35" s="193" t="s">
        <v>8</v>
      </c>
      <c r="C35" s="193" t="s">
        <v>489</v>
      </c>
      <c r="D35" s="193">
        <v>2017</v>
      </c>
      <c r="E35" s="193">
        <v>2099</v>
      </c>
    </row>
    <row r="36" spans="1:5" x14ac:dyDescent="0.2">
      <c r="A36" s="193">
        <v>432027</v>
      </c>
      <c r="B36" s="193" t="s">
        <v>8</v>
      </c>
      <c r="C36" s="193" t="s">
        <v>491</v>
      </c>
      <c r="D36" s="193">
        <v>2017</v>
      </c>
      <c r="E36" s="193">
        <v>2099</v>
      </c>
    </row>
    <row r="37" spans="1:5" x14ac:dyDescent="0.2">
      <c r="A37" s="193">
        <v>432030</v>
      </c>
      <c r="B37" s="193" t="s">
        <v>8</v>
      </c>
      <c r="C37" s="193" t="s">
        <v>653</v>
      </c>
      <c r="D37" s="193">
        <v>2017</v>
      </c>
      <c r="E37" s="193">
        <v>2099</v>
      </c>
    </row>
    <row r="38" spans="1:5" x14ac:dyDescent="0.2">
      <c r="A38" s="193">
        <v>432032</v>
      </c>
      <c r="B38" s="193" t="s">
        <v>8</v>
      </c>
      <c r="C38" s="193" t="s">
        <v>492</v>
      </c>
      <c r="D38" s="193">
        <v>2017</v>
      </c>
      <c r="E38" s="193">
        <v>2099</v>
      </c>
    </row>
    <row r="39" spans="1:5" x14ac:dyDescent="0.2">
      <c r="A39" s="193">
        <v>432034</v>
      </c>
      <c r="B39" s="193" t="s">
        <v>8</v>
      </c>
      <c r="C39" s="193" t="s">
        <v>494</v>
      </c>
      <c r="D39" s="193">
        <v>2017</v>
      </c>
      <c r="E39" s="193">
        <v>2099</v>
      </c>
    </row>
    <row r="40" spans="1:5" x14ac:dyDescent="0.2">
      <c r="A40" s="193">
        <v>432040</v>
      </c>
      <c r="B40" s="193" t="s">
        <v>8</v>
      </c>
      <c r="C40" s="193" t="s">
        <v>493</v>
      </c>
      <c r="D40" s="193">
        <v>2017</v>
      </c>
      <c r="E40" s="193">
        <v>2099</v>
      </c>
    </row>
    <row r="41" spans="1:5" x14ac:dyDescent="0.2">
      <c r="A41" s="193">
        <v>432042</v>
      </c>
      <c r="B41" s="193" t="s">
        <v>8</v>
      </c>
      <c r="C41" s="193" t="s">
        <v>317</v>
      </c>
      <c r="D41" s="193">
        <v>2017</v>
      </c>
      <c r="E41" s="193">
        <v>2099</v>
      </c>
    </row>
    <row r="42" spans="1:5" x14ac:dyDescent="0.2">
      <c r="A42" s="193">
        <v>433000</v>
      </c>
      <c r="B42" s="193" t="s">
        <v>8</v>
      </c>
      <c r="C42" s="193" t="s">
        <v>222</v>
      </c>
      <c r="D42" s="193">
        <v>2016</v>
      </c>
      <c r="E42" s="193">
        <v>2099</v>
      </c>
    </row>
    <row r="43" spans="1:5" x14ac:dyDescent="0.2">
      <c r="A43" s="193">
        <v>434100</v>
      </c>
      <c r="B43" s="193" t="s">
        <v>8</v>
      </c>
      <c r="C43" s="193" t="s">
        <v>130</v>
      </c>
      <c r="D43" s="193">
        <v>2016</v>
      </c>
      <c r="E43" s="193">
        <v>2099</v>
      </c>
    </row>
    <row r="44" spans="1:5" x14ac:dyDescent="0.2">
      <c r="A44" s="193">
        <v>435100</v>
      </c>
      <c r="B44" s="193" t="s">
        <v>8</v>
      </c>
      <c r="C44" s="193" t="s">
        <v>126</v>
      </c>
      <c r="D44" s="193">
        <v>2016</v>
      </c>
      <c r="E44" s="193">
        <v>2099</v>
      </c>
    </row>
    <row r="45" spans="1:5" x14ac:dyDescent="0.2">
      <c r="A45" s="193">
        <v>435101</v>
      </c>
      <c r="B45" s="193" t="s">
        <v>8</v>
      </c>
      <c r="C45" s="193" t="s">
        <v>127</v>
      </c>
      <c r="D45" s="193">
        <v>2016</v>
      </c>
      <c r="E45" s="193">
        <v>2099</v>
      </c>
    </row>
    <row r="46" spans="1:5" x14ac:dyDescent="0.2">
      <c r="A46" s="193">
        <v>435102</v>
      </c>
      <c r="B46" s="193" t="s">
        <v>8</v>
      </c>
      <c r="C46" s="193" t="s">
        <v>228</v>
      </c>
      <c r="D46" s="193">
        <v>2016</v>
      </c>
      <c r="E46" s="193">
        <v>2099</v>
      </c>
    </row>
    <row r="47" spans="1:5" x14ac:dyDescent="0.2">
      <c r="A47" s="193">
        <v>435103</v>
      </c>
      <c r="B47" s="193" t="s">
        <v>8</v>
      </c>
      <c r="C47" s="193" t="s">
        <v>318</v>
      </c>
      <c r="D47" s="193">
        <v>2016</v>
      </c>
      <c r="E47" s="193">
        <v>2099</v>
      </c>
    </row>
    <row r="48" spans="1:5" x14ac:dyDescent="0.2">
      <c r="A48" s="193">
        <v>435104</v>
      </c>
      <c r="B48" s="193" t="s">
        <v>8</v>
      </c>
      <c r="C48" s="193" t="s">
        <v>319</v>
      </c>
      <c r="D48" s="193">
        <v>2016</v>
      </c>
      <c r="E48" s="193">
        <v>2099</v>
      </c>
    </row>
    <row r="49" spans="1:5" x14ac:dyDescent="0.2">
      <c r="A49" s="193">
        <v>438000</v>
      </c>
      <c r="B49" s="193" t="s">
        <v>8</v>
      </c>
      <c r="C49" s="193" t="s">
        <v>72</v>
      </c>
      <c r="D49" s="193">
        <v>2016</v>
      </c>
      <c r="E49" s="193">
        <v>2099</v>
      </c>
    </row>
    <row r="50" spans="1:5" x14ac:dyDescent="0.2">
      <c r="A50" s="193">
        <v>438001</v>
      </c>
      <c r="B50" s="193" t="s">
        <v>8</v>
      </c>
      <c r="C50" s="193" t="s">
        <v>225</v>
      </c>
      <c r="D50" s="193">
        <v>2016</v>
      </c>
      <c r="E50" s="193">
        <v>2099</v>
      </c>
    </row>
    <row r="51" spans="1:5" x14ac:dyDescent="0.2">
      <c r="A51" s="193">
        <v>438002</v>
      </c>
      <c r="B51" s="193" t="s">
        <v>8</v>
      </c>
      <c r="C51" s="193" t="s">
        <v>83</v>
      </c>
      <c r="D51" s="193">
        <v>2016</v>
      </c>
      <c r="E51" s="193">
        <v>2099</v>
      </c>
    </row>
    <row r="52" spans="1:5" x14ac:dyDescent="0.2">
      <c r="A52" s="193">
        <v>438003</v>
      </c>
      <c r="B52" s="193" t="s">
        <v>8</v>
      </c>
      <c r="C52" s="193" t="s">
        <v>229</v>
      </c>
      <c r="D52" s="193">
        <v>2016</v>
      </c>
      <c r="E52" s="193">
        <v>2099</v>
      </c>
    </row>
    <row r="53" spans="1:5" x14ac:dyDescent="0.2">
      <c r="A53" s="193">
        <v>438004</v>
      </c>
      <c r="B53" s="193" t="s">
        <v>8</v>
      </c>
      <c r="C53" s="193" t="s">
        <v>214</v>
      </c>
      <c r="D53" s="193">
        <v>2016</v>
      </c>
      <c r="E53" s="193">
        <v>2099</v>
      </c>
    </row>
    <row r="54" spans="1:5" x14ac:dyDescent="0.2">
      <c r="A54" s="193">
        <v>438005</v>
      </c>
      <c r="B54" s="193" t="s">
        <v>8</v>
      </c>
      <c r="C54" s="193" t="s">
        <v>224</v>
      </c>
      <c r="D54" s="193">
        <v>2016</v>
      </c>
      <c r="E54" s="193">
        <v>2099</v>
      </c>
    </row>
    <row r="55" spans="1:5" x14ac:dyDescent="0.2">
      <c r="A55" s="193">
        <v>438006</v>
      </c>
      <c r="B55" s="193" t="s">
        <v>8</v>
      </c>
      <c r="C55" s="193" t="s">
        <v>50</v>
      </c>
      <c r="D55" s="193">
        <v>2016</v>
      </c>
      <c r="E55" s="193">
        <v>2099</v>
      </c>
    </row>
    <row r="56" spans="1:5" x14ac:dyDescent="0.2">
      <c r="A56" s="193">
        <v>438007</v>
      </c>
      <c r="B56" s="193" t="s">
        <v>8</v>
      </c>
      <c r="C56" s="193" t="s">
        <v>217</v>
      </c>
      <c r="D56" s="193">
        <v>2016</v>
      </c>
      <c r="E56" s="193">
        <v>2099</v>
      </c>
    </row>
    <row r="57" spans="1:5" x14ac:dyDescent="0.2">
      <c r="A57" s="193">
        <v>438008</v>
      </c>
      <c r="B57" s="193" t="s">
        <v>8</v>
      </c>
      <c r="C57" s="193" t="s">
        <v>219</v>
      </c>
      <c r="D57" s="193">
        <v>2016</v>
      </c>
      <c r="E57" s="193">
        <v>2099</v>
      </c>
    </row>
    <row r="58" spans="1:5" x14ac:dyDescent="0.2">
      <c r="A58" s="193">
        <v>438009</v>
      </c>
      <c r="B58" s="193" t="s">
        <v>8</v>
      </c>
      <c r="C58" s="193" t="s">
        <v>129</v>
      </c>
      <c r="D58" s="193">
        <v>2016</v>
      </c>
      <c r="E58" s="193">
        <v>2099</v>
      </c>
    </row>
    <row r="59" spans="1:5" x14ac:dyDescent="0.2">
      <c r="A59" s="193">
        <v>438010</v>
      </c>
      <c r="B59" s="193" t="s">
        <v>8</v>
      </c>
      <c r="C59" s="193" t="s">
        <v>391</v>
      </c>
      <c r="D59" s="193">
        <v>2016</v>
      </c>
      <c r="E59" s="193">
        <v>2099</v>
      </c>
    </row>
    <row r="60" spans="1:5" x14ac:dyDescent="0.2">
      <c r="A60" s="193">
        <v>438011</v>
      </c>
      <c r="B60" s="193" t="s">
        <v>8</v>
      </c>
      <c r="C60" s="193" t="s">
        <v>182</v>
      </c>
      <c r="D60" s="193">
        <v>2016</v>
      </c>
      <c r="E60" s="193">
        <v>2099</v>
      </c>
    </row>
    <row r="61" spans="1:5" x14ac:dyDescent="0.2">
      <c r="A61" s="193">
        <v>438012</v>
      </c>
      <c r="B61" s="193" t="s">
        <v>8</v>
      </c>
      <c r="C61" s="193" t="s">
        <v>223</v>
      </c>
      <c r="D61" s="193">
        <v>2016</v>
      </c>
      <c r="E61" s="193">
        <v>2099</v>
      </c>
    </row>
    <row r="62" spans="1:5" x14ac:dyDescent="0.2">
      <c r="A62" s="193">
        <v>438013</v>
      </c>
      <c r="B62" s="193" t="s">
        <v>8</v>
      </c>
      <c r="C62" s="193" t="s">
        <v>81</v>
      </c>
      <c r="D62" s="193">
        <v>2016</v>
      </c>
      <c r="E62" s="193">
        <v>2099</v>
      </c>
    </row>
    <row r="63" spans="1:5" x14ac:dyDescent="0.2">
      <c r="A63" s="193">
        <v>438014</v>
      </c>
      <c r="B63" s="193" t="s">
        <v>8</v>
      </c>
      <c r="C63" s="193" t="s">
        <v>82</v>
      </c>
      <c r="D63" s="193">
        <v>2016</v>
      </c>
      <c r="E63" s="193">
        <v>2099</v>
      </c>
    </row>
    <row r="64" spans="1:5" x14ac:dyDescent="0.2">
      <c r="A64" s="193">
        <v>438015</v>
      </c>
      <c r="B64" s="193" t="s">
        <v>8</v>
      </c>
      <c r="C64" s="193" t="s">
        <v>84</v>
      </c>
      <c r="D64" s="193">
        <v>2016</v>
      </c>
      <c r="E64" s="193">
        <v>2099</v>
      </c>
    </row>
    <row r="65" spans="1:5" x14ac:dyDescent="0.2">
      <c r="A65" s="193">
        <v>438016</v>
      </c>
      <c r="B65" s="193" t="s">
        <v>8</v>
      </c>
      <c r="C65" s="193" t="s">
        <v>28</v>
      </c>
      <c r="D65" s="193">
        <v>2016</v>
      </c>
      <c r="E65" s="193">
        <v>2099</v>
      </c>
    </row>
    <row r="66" spans="1:5" x14ac:dyDescent="0.2">
      <c r="A66" s="193">
        <v>438017</v>
      </c>
      <c r="B66" s="193" t="s">
        <v>8</v>
      </c>
      <c r="C66" s="193" t="s">
        <v>215</v>
      </c>
      <c r="D66" s="193">
        <v>2016</v>
      </c>
      <c r="E66" s="193">
        <v>2099</v>
      </c>
    </row>
    <row r="67" spans="1:5" x14ac:dyDescent="0.2">
      <c r="A67" s="193">
        <v>438018</v>
      </c>
      <c r="B67" s="193" t="s">
        <v>8</v>
      </c>
      <c r="C67" s="193" t="s">
        <v>376</v>
      </c>
      <c r="D67" s="193">
        <v>2017</v>
      </c>
      <c r="E67" s="193">
        <v>2099</v>
      </c>
    </row>
    <row r="68" spans="1:5" x14ac:dyDescent="0.2">
      <c r="A68" s="193">
        <v>438019</v>
      </c>
      <c r="B68" s="193" t="s">
        <v>8</v>
      </c>
      <c r="C68" s="193" t="s">
        <v>532</v>
      </c>
      <c r="D68" s="193">
        <v>2019</v>
      </c>
      <c r="E68" s="193">
        <v>2099</v>
      </c>
    </row>
    <row r="69" spans="1:5" x14ac:dyDescent="0.2">
      <c r="A69" s="193">
        <v>438020</v>
      </c>
      <c r="B69" s="193" t="s">
        <v>8</v>
      </c>
      <c r="C69" s="193" t="s">
        <v>533</v>
      </c>
      <c r="D69" s="193">
        <v>2019</v>
      </c>
      <c r="E69" s="193">
        <v>2099</v>
      </c>
    </row>
    <row r="70" spans="1:5" x14ac:dyDescent="0.2">
      <c r="A70" s="193">
        <v>438021</v>
      </c>
      <c r="B70" s="193" t="s">
        <v>8</v>
      </c>
      <c r="C70" s="193" t="s">
        <v>537</v>
      </c>
      <c r="D70" s="193">
        <v>2020</v>
      </c>
      <c r="E70" s="193">
        <v>2099</v>
      </c>
    </row>
    <row r="71" spans="1:5" x14ac:dyDescent="0.2">
      <c r="A71" s="193">
        <v>438027</v>
      </c>
      <c r="B71" s="193" t="s">
        <v>8</v>
      </c>
      <c r="C71" s="193" t="s">
        <v>672</v>
      </c>
      <c r="D71" s="193">
        <v>2020</v>
      </c>
      <c r="E71" s="193">
        <v>2099</v>
      </c>
    </row>
    <row r="72" spans="1:5" x14ac:dyDescent="0.2">
      <c r="A72" s="193">
        <v>438028</v>
      </c>
      <c r="B72" s="193" t="s">
        <v>8</v>
      </c>
      <c r="C72" s="193" t="s">
        <v>538</v>
      </c>
      <c r="D72" s="193">
        <v>2020</v>
      </c>
      <c r="E72" s="193">
        <v>2099</v>
      </c>
    </row>
    <row r="73" spans="1:5" x14ac:dyDescent="0.2">
      <c r="A73" s="193">
        <v>438029</v>
      </c>
      <c r="B73" s="193" t="s">
        <v>8</v>
      </c>
      <c r="C73" s="193" t="s">
        <v>539</v>
      </c>
      <c r="D73" s="193">
        <v>2020</v>
      </c>
      <c r="E73" s="193">
        <v>2099</v>
      </c>
    </row>
    <row r="74" spans="1:5" x14ac:dyDescent="0.2">
      <c r="A74" s="193">
        <v>438030</v>
      </c>
      <c r="B74" s="193" t="s">
        <v>8</v>
      </c>
      <c r="C74" s="193" t="s">
        <v>673</v>
      </c>
      <c r="D74" s="193">
        <v>2022</v>
      </c>
      <c r="E74" s="193">
        <v>2099</v>
      </c>
    </row>
    <row r="75" spans="1:5" x14ac:dyDescent="0.2">
      <c r="A75" s="193">
        <v>438031</v>
      </c>
      <c r="B75" s="193" t="s">
        <v>8</v>
      </c>
      <c r="C75" s="193" t="s">
        <v>674</v>
      </c>
      <c r="D75" s="193">
        <v>2022</v>
      </c>
      <c r="E75" s="193">
        <v>2099</v>
      </c>
    </row>
    <row r="76" spans="1:5" x14ac:dyDescent="0.2">
      <c r="A76" s="193">
        <v>438032</v>
      </c>
      <c r="B76" s="193" t="s">
        <v>8</v>
      </c>
      <c r="C76" s="193" t="s">
        <v>675</v>
      </c>
      <c r="D76" s="193">
        <v>2022</v>
      </c>
      <c r="E76" s="193">
        <v>2099</v>
      </c>
    </row>
    <row r="77" spans="1:5" x14ac:dyDescent="0.2">
      <c r="A77" s="193">
        <v>438034</v>
      </c>
      <c r="B77" s="193" t="s">
        <v>8</v>
      </c>
      <c r="C77" s="193" t="s">
        <v>927</v>
      </c>
      <c r="D77" s="193">
        <v>2023</v>
      </c>
      <c r="E77" s="193">
        <v>2099</v>
      </c>
    </row>
    <row r="78" spans="1:5" x14ac:dyDescent="0.2">
      <c r="A78" s="193">
        <v>438035</v>
      </c>
      <c r="B78" s="193" t="s">
        <v>8</v>
      </c>
      <c r="C78" s="193" t="s">
        <v>928</v>
      </c>
      <c r="D78" s="193">
        <v>2023</v>
      </c>
      <c r="E78" s="193">
        <v>2099</v>
      </c>
    </row>
    <row r="79" spans="1:5" x14ac:dyDescent="0.2">
      <c r="A79" s="193">
        <v>438036</v>
      </c>
      <c r="B79" s="193" t="s">
        <v>8</v>
      </c>
      <c r="C79" s="193" t="s">
        <v>968</v>
      </c>
      <c r="D79" s="193">
        <v>2024</v>
      </c>
      <c r="E79" s="193">
        <v>2099</v>
      </c>
    </row>
    <row r="80" spans="1:5" x14ac:dyDescent="0.2">
      <c r="A80" s="193">
        <v>438037</v>
      </c>
      <c r="B80" s="193" t="s">
        <v>8</v>
      </c>
      <c r="C80" s="193" t="s">
        <v>969</v>
      </c>
      <c r="D80" s="193">
        <v>2024</v>
      </c>
      <c r="E80" s="193">
        <v>2099</v>
      </c>
    </row>
    <row r="81" spans="1:5" x14ac:dyDescent="0.2">
      <c r="A81" s="193">
        <v>438050</v>
      </c>
      <c r="B81" s="193" t="s">
        <v>8</v>
      </c>
      <c r="C81" s="193" t="s">
        <v>49</v>
      </c>
      <c r="D81" s="193">
        <v>2017</v>
      </c>
      <c r="E81" s="193">
        <v>2099</v>
      </c>
    </row>
    <row r="82" spans="1:5" x14ac:dyDescent="0.2">
      <c r="A82" s="193">
        <v>438099</v>
      </c>
      <c r="B82" s="193" t="s">
        <v>8</v>
      </c>
      <c r="C82" s="193" t="s">
        <v>654</v>
      </c>
      <c r="D82" s="193">
        <v>2016</v>
      </c>
      <c r="E82" s="193">
        <v>2099</v>
      </c>
    </row>
    <row r="83" spans="1:5" x14ac:dyDescent="0.2">
      <c r="A83" s="193">
        <v>438101</v>
      </c>
      <c r="B83" s="193" t="s">
        <v>8</v>
      </c>
      <c r="C83" s="193" t="s">
        <v>676</v>
      </c>
      <c r="D83" s="193">
        <v>2022</v>
      </c>
      <c r="E83" s="193">
        <v>2099</v>
      </c>
    </row>
    <row r="84" spans="1:5" x14ac:dyDescent="0.2">
      <c r="A84" s="193">
        <v>438102</v>
      </c>
      <c r="B84" s="193" t="s">
        <v>8</v>
      </c>
      <c r="C84" s="193" t="s">
        <v>677</v>
      </c>
      <c r="D84" s="193">
        <v>2022</v>
      </c>
      <c r="E84" s="193">
        <v>2099</v>
      </c>
    </row>
    <row r="85" spans="1:5" x14ac:dyDescent="0.2">
      <c r="A85" s="193">
        <v>438916</v>
      </c>
      <c r="B85" s="193" t="s">
        <v>8</v>
      </c>
      <c r="C85" s="193" t="s">
        <v>496</v>
      </c>
      <c r="D85" s="193">
        <v>2018</v>
      </c>
      <c r="E85" s="193">
        <v>2099</v>
      </c>
    </row>
    <row r="86" spans="1:5" x14ac:dyDescent="0.2">
      <c r="A86" s="193">
        <v>438917</v>
      </c>
      <c r="B86" s="193" t="s">
        <v>8</v>
      </c>
      <c r="C86" s="193" t="s">
        <v>497</v>
      </c>
      <c r="D86" s="193">
        <v>2018</v>
      </c>
      <c r="E86" s="193">
        <v>2099</v>
      </c>
    </row>
    <row r="87" spans="1:5" x14ac:dyDescent="0.2">
      <c r="A87" s="193">
        <v>438918</v>
      </c>
      <c r="B87" s="193" t="s">
        <v>8</v>
      </c>
      <c r="C87" s="193" t="s">
        <v>498</v>
      </c>
      <c r="D87" s="193">
        <v>2018</v>
      </c>
      <c r="E87" s="193">
        <v>2099</v>
      </c>
    </row>
    <row r="88" spans="1:5" x14ac:dyDescent="0.2">
      <c r="A88" s="193">
        <v>438919</v>
      </c>
      <c r="B88" s="193" t="s">
        <v>8</v>
      </c>
      <c r="C88" s="193" t="s">
        <v>540</v>
      </c>
      <c r="D88" s="193">
        <v>2019</v>
      </c>
      <c r="E88" s="193">
        <v>2099</v>
      </c>
    </row>
    <row r="89" spans="1:5" x14ac:dyDescent="0.2">
      <c r="A89" s="193">
        <v>438920</v>
      </c>
      <c r="B89" s="193" t="s">
        <v>8</v>
      </c>
      <c r="C89" s="193" t="s">
        <v>655</v>
      </c>
      <c r="D89" s="193">
        <v>2020</v>
      </c>
      <c r="E89" s="193">
        <v>2099</v>
      </c>
    </row>
    <row r="90" spans="1:5" x14ac:dyDescent="0.2">
      <c r="A90" s="193">
        <v>438921</v>
      </c>
      <c r="B90" s="193" t="s">
        <v>8</v>
      </c>
      <c r="C90" s="193" t="s">
        <v>678</v>
      </c>
      <c r="D90" s="193">
        <v>2021</v>
      </c>
      <c r="E90" s="193">
        <v>2099</v>
      </c>
    </row>
    <row r="91" spans="1:5" x14ac:dyDescent="0.2">
      <c r="A91" s="193">
        <v>438922</v>
      </c>
      <c r="B91" s="193" t="s">
        <v>8</v>
      </c>
      <c r="C91" s="193" t="s">
        <v>829</v>
      </c>
      <c r="D91" s="193">
        <v>2022</v>
      </c>
      <c r="E91" s="193">
        <v>2099</v>
      </c>
    </row>
    <row r="92" spans="1:5" x14ac:dyDescent="0.2">
      <c r="A92" s="193">
        <v>438923</v>
      </c>
      <c r="B92" s="193" t="s">
        <v>8</v>
      </c>
      <c r="C92" s="193" t="s">
        <v>970</v>
      </c>
      <c r="D92" s="193">
        <v>2023</v>
      </c>
      <c r="E92" s="193">
        <v>2099</v>
      </c>
    </row>
    <row r="93" spans="1:5" x14ac:dyDescent="0.2">
      <c r="A93" s="193">
        <v>441100</v>
      </c>
      <c r="B93" s="193" t="s">
        <v>8</v>
      </c>
      <c r="C93" s="193" t="s">
        <v>85</v>
      </c>
      <c r="D93" s="193">
        <v>2016</v>
      </c>
      <c r="E93" s="193">
        <v>2099</v>
      </c>
    </row>
    <row r="94" spans="1:5" x14ac:dyDescent="0.2">
      <c r="A94" s="193">
        <v>442000</v>
      </c>
      <c r="B94" s="193" t="s">
        <v>8</v>
      </c>
      <c r="C94" s="193" t="s">
        <v>656</v>
      </c>
      <c r="D94" s="193">
        <v>2022</v>
      </c>
      <c r="E94" s="193">
        <v>2099</v>
      </c>
    </row>
    <row r="95" spans="1:5" x14ac:dyDescent="0.2">
      <c r="A95" s="193">
        <v>442010</v>
      </c>
      <c r="B95" s="193" t="s">
        <v>8</v>
      </c>
      <c r="C95" s="193" t="s">
        <v>657</v>
      </c>
      <c r="D95" s="193">
        <v>2021</v>
      </c>
      <c r="E95" s="193">
        <v>2099</v>
      </c>
    </row>
    <row r="96" spans="1:5" x14ac:dyDescent="0.2">
      <c r="A96" s="193">
        <v>442011</v>
      </c>
      <c r="B96" s="193" t="s">
        <v>8</v>
      </c>
      <c r="C96" s="193" t="s">
        <v>971</v>
      </c>
      <c r="D96" s="193">
        <v>2024</v>
      </c>
      <c r="E96" s="193">
        <v>2099</v>
      </c>
    </row>
    <row r="97" spans="1:5" x14ac:dyDescent="0.2">
      <c r="A97" s="193">
        <v>442100</v>
      </c>
      <c r="B97" s="193" t="s">
        <v>8</v>
      </c>
      <c r="C97" s="193" t="s">
        <v>499</v>
      </c>
      <c r="D97" s="193">
        <v>2018</v>
      </c>
      <c r="E97" s="193">
        <v>2099</v>
      </c>
    </row>
    <row r="98" spans="1:5" x14ac:dyDescent="0.2">
      <c r="A98" s="193">
        <v>443100</v>
      </c>
      <c r="B98" s="193" t="s">
        <v>8</v>
      </c>
      <c r="C98" s="193" t="s">
        <v>115</v>
      </c>
      <c r="D98" s="193">
        <v>2016</v>
      </c>
      <c r="E98" s="193">
        <v>2099</v>
      </c>
    </row>
    <row r="99" spans="1:5" x14ac:dyDescent="0.2">
      <c r="A99" s="193">
        <v>443200</v>
      </c>
      <c r="B99" s="193" t="s">
        <v>8</v>
      </c>
      <c r="C99" s="193" t="s">
        <v>183</v>
      </c>
      <c r="D99" s="193">
        <v>2016</v>
      </c>
      <c r="E99" s="193">
        <v>2099</v>
      </c>
    </row>
    <row r="100" spans="1:5" x14ac:dyDescent="0.2">
      <c r="A100" s="193">
        <v>443300</v>
      </c>
      <c r="B100" s="193" t="s">
        <v>8</v>
      </c>
      <c r="C100" s="193" t="s">
        <v>658</v>
      </c>
      <c r="D100" s="193">
        <v>2016</v>
      </c>
      <c r="E100" s="193">
        <v>2026</v>
      </c>
    </row>
    <row r="101" spans="1:5" x14ac:dyDescent="0.2">
      <c r="A101" s="193">
        <v>443301</v>
      </c>
      <c r="B101" s="193" t="s">
        <v>8</v>
      </c>
      <c r="C101" s="193" t="s">
        <v>582</v>
      </c>
      <c r="D101" s="193">
        <v>2017</v>
      </c>
      <c r="E101" s="193">
        <v>2099</v>
      </c>
    </row>
    <row r="102" spans="1:5" x14ac:dyDescent="0.2">
      <c r="A102" s="193">
        <v>443302</v>
      </c>
      <c r="B102" s="193" t="s">
        <v>8</v>
      </c>
      <c r="C102" s="193" t="s">
        <v>584</v>
      </c>
      <c r="D102" s="193">
        <v>2017</v>
      </c>
      <c r="E102" s="193">
        <v>2099</v>
      </c>
    </row>
    <row r="103" spans="1:5" x14ac:dyDescent="0.2">
      <c r="A103" s="193">
        <v>443303</v>
      </c>
      <c r="B103" s="193" t="s">
        <v>8</v>
      </c>
      <c r="C103" s="193" t="s">
        <v>583</v>
      </c>
      <c r="D103" s="193">
        <v>2020</v>
      </c>
      <c r="E103" s="193">
        <v>2099</v>
      </c>
    </row>
    <row r="104" spans="1:5" x14ac:dyDescent="0.2">
      <c r="A104" s="193">
        <v>443304</v>
      </c>
      <c r="B104" s="193" t="s">
        <v>8</v>
      </c>
      <c r="C104" s="193" t="s">
        <v>585</v>
      </c>
      <c r="D104" s="193">
        <v>2021</v>
      </c>
      <c r="E104" s="193">
        <v>2099</v>
      </c>
    </row>
    <row r="105" spans="1:5" x14ac:dyDescent="0.2">
      <c r="A105" s="193">
        <v>443305</v>
      </c>
      <c r="B105" s="193" t="s">
        <v>8</v>
      </c>
      <c r="C105" s="193" t="s">
        <v>659</v>
      </c>
      <c r="D105" s="193">
        <v>2021</v>
      </c>
      <c r="E105" s="193">
        <v>2099</v>
      </c>
    </row>
    <row r="106" spans="1:5" s="191" customFormat="1" x14ac:dyDescent="0.2">
      <c r="A106" s="193">
        <v>443306</v>
      </c>
      <c r="B106" s="193" t="s">
        <v>8</v>
      </c>
      <c r="C106" s="193" t="s">
        <v>660</v>
      </c>
      <c r="D106" s="193">
        <v>2021</v>
      </c>
      <c r="E106" s="193">
        <v>2099</v>
      </c>
    </row>
    <row r="107" spans="1:5" x14ac:dyDescent="0.2">
      <c r="A107" s="193">
        <v>443307</v>
      </c>
      <c r="B107" s="193" t="s">
        <v>8</v>
      </c>
      <c r="C107" s="193" t="s">
        <v>661</v>
      </c>
      <c r="D107" s="193">
        <v>2021</v>
      </c>
      <c r="E107" s="193">
        <v>2099</v>
      </c>
    </row>
    <row r="108" spans="1:5" x14ac:dyDescent="0.2">
      <c r="A108" s="193">
        <v>443308</v>
      </c>
      <c r="B108" s="193" t="s">
        <v>8</v>
      </c>
      <c r="C108" s="193" t="s">
        <v>586</v>
      </c>
      <c r="D108" s="193">
        <v>2021</v>
      </c>
      <c r="E108" s="193">
        <v>2099</v>
      </c>
    </row>
    <row r="109" spans="1:5" x14ac:dyDescent="0.2">
      <c r="A109" s="193">
        <v>443309</v>
      </c>
      <c r="B109" s="193" t="s">
        <v>8</v>
      </c>
      <c r="C109" s="193" t="s">
        <v>587</v>
      </c>
      <c r="D109" s="193">
        <v>2021</v>
      </c>
      <c r="E109" s="193">
        <v>2099</v>
      </c>
    </row>
    <row r="110" spans="1:5" x14ac:dyDescent="0.2">
      <c r="A110" s="193">
        <v>443311</v>
      </c>
      <c r="B110" s="193" t="s">
        <v>8</v>
      </c>
      <c r="C110" s="193" t="s">
        <v>588</v>
      </c>
      <c r="D110" s="193">
        <v>2021</v>
      </c>
      <c r="E110" s="193">
        <v>2099</v>
      </c>
    </row>
    <row r="111" spans="1:5" x14ac:dyDescent="0.2">
      <c r="A111" s="193">
        <v>443312</v>
      </c>
      <c r="B111" s="193" t="s">
        <v>8</v>
      </c>
      <c r="C111" s="193" t="s">
        <v>972</v>
      </c>
      <c r="D111" s="193">
        <v>2021</v>
      </c>
      <c r="E111" s="193">
        <v>2099</v>
      </c>
    </row>
    <row r="112" spans="1:5" x14ac:dyDescent="0.2">
      <c r="A112" s="193">
        <v>443313</v>
      </c>
      <c r="B112" s="193" t="s">
        <v>8</v>
      </c>
      <c r="C112" s="193" t="s">
        <v>679</v>
      </c>
      <c r="D112" s="193">
        <v>2022</v>
      </c>
      <c r="E112" s="193">
        <v>2099</v>
      </c>
    </row>
    <row r="113" spans="1:5" x14ac:dyDescent="0.2">
      <c r="A113" s="193">
        <v>443314</v>
      </c>
      <c r="B113" s="193" t="s">
        <v>8</v>
      </c>
      <c r="C113" s="193" t="s">
        <v>830</v>
      </c>
      <c r="D113" s="193">
        <v>2023</v>
      </c>
      <c r="E113" s="193">
        <v>2099</v>
      </c>
    </row>
    <row r="114" spans="1:5" x14ac:dyDescent="0.2">
      <c r="A114" s="193">
        <v>443315</v>
      </c>
      <c r="B114" s="193" t="s">
        <v>8</v>
      </c>
      <c r="C114" s="193" t="s">
        <v>882</v>
      </c>
      <c r="D114" s="193">
        <v>2023</v>
      </c>
      <c r="E114" s="193">
        <v>2099</v>
      </c>
    </row>
    <row r="115" spans="1:5" x14ac:dyDescent="0.2">
      <c r="A115" s="193">
        <v>443400</v>
      </c>
      <c r="B115" s="193" t="s">
        <v>8</v>
      </c>
      <c r="C115" s="193" t="s">
        <v>118</v>
      </c>
      <c r="D115" s="193">
        <v>2016</v>
      </c>
      <c r="E115" s="193">
        <v>2099</v>
      </c>
    </row>
    <row r="116" spans="1:5" x14ac:dyDescent="0.2">
      <c r="A116" s="193">
        <v>443500</v>
      </c>
      <c r="B116" s="193" t="s">
        <v>8</v>
      </c>
      <c r="C116" s="193" t="s">
        <v>184</v>
      </c>
      <c r="D116" s="193">
        <v>2016</v>
      </c>
      <c r="E116" s="193">
        <v>2099</v>
      </c>
    </row>
    <row r="117" spans="1:5" x14ac:dyDescent="0.2">
      <c r="A117" s="193">
        <v>443600</v>
      </c>
      <c r="B117" s="193" t="s">
        <v>8</v>
      </c>
      <c r="C117" s="193" t="s">
        <v>132</v>
      </c>
      <c r="D117" s="193">
        <v>2016</v>
      </c>
      <c r="E117" s="193">
        <v>2099</v>
      </c>
    </row>
    <row r="118" spans="1:5" x14ac:dyDescent="0.2">
      <c r="A118" s="193">
        <v>443700</v>
      </c>
      <c r="B118" s="193" t="s">
        <v>8</v>
      </c>
      <c r="C118" s="193" t="s">
        <v>185</v>
      </c>
      <c r="D118" s="193">
        <v>2016</v>
      </c>
      <c r="E118" s="193">
        <v>2099</v>
      </c>
    </row>
    <row r="119" spans="1:5" x14ac:dyDescent="0.2">
      <c r="A119" s="193">
        <v>443800</v>
      </c>
      <c r="B119" s="193" t="s">
        <v>8</v>
      </c>
      <c r="C119" s="193" t="s">
        <v>120</v>
      </c>
      <c r="D119" s="193">
        <v>2016</v>
      </c>
      <c r="E119" s="193">
        <v>2099</v>
      </c>
    </row>
    <row r="120" spans="1:5" x14ac:dyDescent="0.2">
      <c r="A120" s="193">
        <v>443900</v>
      </c>
      <c r="B120" s="193" t="s">
        <v>8</v>
      </c>
      <c r="C120" s="193" t="s">
        <v>186</v>
      </c>
      <c r="D120" s="193">
        <v>2016</v>
      </c>
      <c r="E120" s="193">
        <v>2099</v>
      </c>
    </row>
    <row r="121" spans="1:5" x14ac:dyDescent="0.2">
      <c r="A121" s="193">
        <v>444100</v>
      </c>
      <c r="B121" s="193" t="s">
        <v>8</v>
      </c>
      <c r="C121" s="193" t="s">
        <v>116</v>
      </c>
      <c r="D121" s="193">
        <v>2016</v>
      </c>
      <c r="E121" s="193">
        <v>2099</v>
      </c>
    </row>
    <row r="122" spans="1:5" x14ac:dyDescent="0.2">
      <c r="A122" s="193">
        <v>444200</v>
      </c>
      <c r="B122" s="193" t="s">
        <v>8</v>
      </c>
      <c r="C122" s="193" t="s">
        <v>187</v>
      </c>
      <c r="D122" s="193">
        <v>2016</v>
      </c>
      <c r="E122" s="193">
        <v>2099</v>
      </c>
    </row>
    <row r="123" spans="1:5" x14ac:dyDescent="0.2">
      <c r="A123" s="193">
        <v>444202</v>
      </c>
      <c r="B123" s="193" t="s">
        <v>8</v>
      </c>
      <c r="C123" s="193" t="s">
        <v>500</v>
      </c>
      <c r="D123" s="193">
        <v>2017</v>
      </c>
      <c r="E123" s="193">
        <v>2099</v>
      </c>
    </row>
    <row r="124" spans="1:5" x14ac:dyDescent="0.2">
      <c r="A124" s="193">
        <v>444300</v>
      </c>
      <c r="B124" s="193" t="s">
        <v>8</v>
      </c>
      <c r="C124" s="193" t="s">
        <v>320</v>
      </c>
      <c r="D124" s="193">
        <v>2016</v>
      </c>
      <c r="E124" s="193">
        <v>2099</v>
      </c>
    </row>
    <row r="125" spans="1:5" x14ac:dyDescent="0.2">
      <c r="A125" s="193">
        <v>444400</v>
      </c>
      <c r="B125" s="193" t="s">
        <v>8</v>
      </c>
      <c r="C125" s="193" t="s">
        <v>321</v>
      </c>
      <c r="D125" s="193">
        <v>2016</v>
      </c>
      <c r="E125" s="193">
        <v>2099</v>
      </c>
    </row>
    <row r="126" spans="1:5" x14ac:dyDescent="0.2">
      <c r="A126" s="193">
        <v>444500</v>
      </c>
      <c r="B126" s="193" t="s">
        <v>8</v>
      </c>
      <c r="C126" s="193" t="s">
        <v>189</v>
      </c>
      <c r="D126" s="193">
        <v>2016</v>
      </c>
      <c r="E126" s="193">
        <v>2099</v>
      </c>
    </row>
    <row r="127" spans="1:5" x14ac:dyDescent="0.2">
      <c r="A127" s="193">
        <v>444600</v>
      </c>
      <c r="B127" s="193" t="s">
        <v>8</v>
      </c>
      <c r="C127" s="193" t="s">
        <v>131</v>
      </c>
      <c r="D127" s="193">
        <v>2016</v>
      </c>
      <c r="E127" s="193">
        <v>2099</v>
      </c>
    </row>
    <row r="128" spans="1:5" x14ac:dyDescent="0.2">
      <c r="A128" s="193">
        <v>444700</v>
      </c>
      <c r="B128" s="193" t="s">
        <v>8</v>
      </c>
      <c r="C128" s="193" t="s">
        <v>190</v>
      </c>
      <c r="D128" s="193">
        <v>2016</v>
      </c>
      <c r="E128" s="193">
        <v>2099</v>
      </c>
    </row>
    <row r="129" spans="1:5" x14ac:dyDescent="0.2">
      <c r="A129" s="193">
        <v>444800</v>
      </c>
      <c r="B129" s="193" t="s">
        <v>8</v>
      </c>
      <c r="C129" s="193" t="s">
        <v>119</v>
      </c>
      <c r="D129" s="193">
        <v>2016</v>
      </c>
      <c r="E129" s="193">
        <v>2099</v>
      </c>
    </row>
    <row r="130" spans="1:5" x14ac:dyDescent="0.2">
      <c r="A130" s="193">
        <v>444801</v>
      </c>
      <c r="B130" s="193" t="s">
        <v>8</v>
      </c>
      <c r="C130" s="193" t="s">
        <v>541</v>
      </c>
      <c r="D130" s="193">
        <v>2020</v>
      </c>
      <c r="E130" s="193">
        <v>2099</v>
      </c>
    </row>
    <row r="131" spans="1:5" x14ac:dyDescent="0.2">
      <c r="A131" s="193">
        <v>444802</v>
      </c>
      <c r="B131" s="193" t="s">
        <v>8</v>
      </c>
      <c r="C131" s="193" t="s">
        <v>542</v>
      </c>
      <c r="D131" s="193">
        <v>2020</v>
      </c>
      <c r="E131" s="193">
        <v>2099</v>
      </c>
    </row>
    <row r="132" spans="1:5" x14ac:dyDescent="0.2">
      <c r="A132" s="193">
        <v>444803</v>
      </c>
      <c r="B132" s="193" t="s">
        <v>8</v>
      </c>
      <c r="C132" s="193" t="s">
        <v>680</v>
      </c>
      <c r="D132" s="193">
        <v>2021</v>
      </c>
      <c r="E132" s="193">
        <v>2099</v>
      </c>
    </row>
    <row r="133" spans="1:5" x14ac:dyDescent="0.2">
      <c r="A133" s="193">
        <v>444900</v>
      </c>
      <c r="B133" s="193" t="s">
        <v>8</v>
      </c>
      <c r="C133" s="193" t="s">
        <v>191</v>
      </c>
      <c r="D133" s="193">
        <v>2016</v>
      </c>
      <c r="E133" s="193">
        <v>2099</v>
      </c>
    </row>
    <row r="134" spans="1:5" x14ac:dyDescent="0.2">
      <c r="A134" s="193">
        <v>451000</v>
      </c>
      <c r="B134" s="193" t="s">
        <v>8</v>
      </c>
      <c r="C134" s="193" t="s">
        <v>392</v>
      </c>
      <c r="D134" s="193">
        <v>2016</v>
      </c>
      <c r="E134" s="193">
        <v>2099</v>
      </c>
    </row>
    <row r="135" spans="1:5" x14ac:dyDescent="0.2">
      <c r="A135" s="193">
        <v>451001</v>
      </c>
      <c r="B135" s="193" t="s">
        <v>8</v>
      </c>
      <c r="C135" s="193" t="s">
        <v>501</v>
      </c>
      <c r="D135" s="193">
        <v>2017</v>
      </c>
      <c r="E135" s="193">
        <v>2099</v>
      </c>
    </row>
    <row r="136" spans="1:5" x14ac:dyDescent="0.2">
      <c r="A136" s="193">
        <v>451002</v>
      </c>
      <c r="B136" s="193" t="s">
        <v>8</v>
      </c>
      <c r="C136" s="193" t="s">
        <v>503</v>
      </c>
      <c r="D136" s="193">
        <v>2019</v>
      </c>
      <c r="E136" s="193">
        <v>2099</v>
      </c>
    </row>
    <row r="137" spans="1:5" x14ac:dyDescent="0.2">
      <c r="A137" s="193">
        <v>461000</v>
      </c>
      <c r="B137" s="193" t="s">
        <v>8</v>
      </c>
      <c r="C137" s="193" t="s">
        <v>662</v>
      </c>
      <c r="D137" s="193">
        <v>2016</v>
      </c>
      <c r="E137" s="193">
        <v>2099</v>
      </c>
    </row>
    <row r="138" spans="1:5" x14ac:dyDescent="0.2">
      <c r="A138" s="193">
        <v>461001</v>
      </c>
      <c r="B138" s="193" t="s">
        <v>8</v>
      </c>
      <c r="C138" s="193" t="s">
        <v>393</v>
      </c>
      <c r="D138" s="193">
        <v>2017</v>
      </c>
      <c r="E138" s="193">
        <v>2099</v>
      </c>
    </row>
    <row r="139" spans="1:5" x14ac:dyDescent="0.2">
      <c r="A139" s="193">
        <v>471000</v>
      </c>
      <c r="B139" s="193" t="s">
        <v>8</v>
      </c>
      <c r="C139" s="193" t="s">
        <v>121</v>
      </c>
      <c r="D139" s="193">
        <v>2016</v>
      </c>
      <c r="E139" s="193">
        <v>2099</v>
      </c>
    </row>
    <row r="140" spans="1:5" x14ac:dyDescent="0.2">
      <c r="A140" s="193">
        <v>472000</v>
      </c>
      <c r="B140" s="193" t="s">
        <v>8</v>
      </c>
      <c r="C140" s="193" t="s">
        <v>122</v>
      </c>
      <c r="D140" s="193">
        <v>2016</v>
      </c>
      <c r="E140" s="193">
        <v>2099</v>
      </c>
    </row>
    <row r="141" spans="1:5" x14ac:dyDescent="0.2">
      <c r="A141" s="193">
        <v>473000</v>
      </c>
      <c r="B141" s="193" t="s">
        <v>8</v>
      </c>
      <c r="C141" s="193" t="s">
        <v>69</v>
      </c>
      <c r="D141" s="193">
        <v>2016</v>
      </c>
      <c r="E141" s="193">
        <v>2099</v>
      </c>
    </row>
    <row r="142" spans="1:5" x14ac:dyDescent="0.2">
      <c r="A142" s="193">
        <v>474000</v>
      </c>
      <c r="B142" s="193" t="s">
        <v>8</v>
      </c>
      <c r="C142" s="193" t="s">
        <v>216</v>
      </c>
      <c r="D142" s="193">
        <v>2016</v>
      </c>
      <c r="E142" s="193">
        <v>2099</v>
      </c>
    </row>
    <row r="143" spans="1:5" x14ac:dyDescent="0.2">
      <c r="A143" s="193">
        <v>474001</v>
      </c>
      <c r="B143" s="193" t="s">
        <v>8</v>
      </c>
      <c r="C143" s="193" t="s">
        <v>192</v>
      </c>
      <c r="D143" s="193">
        <v>2016</v>
      </c>
      <c r="E143" s="193">
        <v>2099</v>
      </c>
    </row>
    <row r="144" spans="1:5" x14ac:dyDescent="0.2">
      <c r="A144" s="193">
        <v>474002</v>
      </c>
      <c r="B144" s="193" t="s">
        <v>8</v>
      </c>
      <c r="C144" s="193" t="s">
        <v>193</v>
      </c>
      <c r="D144" s="193">
        <v>2016</v>
      </c>
      <c r="E144" s="193">
        <v>2099</v>
      </c>
    </row>
    <row r="145" spans="1:5" x14ac:dyDescent="0.2">
      <c r="A145" s="193">
        <v>474003</v>
      </c>
      <c r="B145" s="193" t="s">
        <v>8</v>
      </c>
      <c r="C145" s="193" t="s">
        <v>322</v>
      </c>
      <c r="D145" s="193">
        <v>2016</v>
      </c>
      <c r="E145" s="193">
        <v>2099</v>
      </c>
    </row>
    <row r="146" spans="1:5" x14ac:dyDescent="0.2">
      <c r="A146" s="193">
        <v>474004</v>
      </c>
      <c r="B146" s="193" t="s">
        <v>8</v>
      </c>
      <c r="C146" s="193" t="s">
        <v>235</v>
      </c>
      <c r="D146" s="193">
        <v>2016</v>
      </c>
      <c r="E146" s="193">
        <v>2099</v>
      </c>
    </row>
    <row r="147" spans="1:5" x14ac:dyDescent="0.2">
      <c r="A147" s="193">
        <v>475000</v>
      </c>
      <c r="B147" s="193" t="s">
        <v>8</v>
      </c>
      <c r="C147" s="193" t="s">
        <v>194</v>
      </c>
      <c r="D147" s="193">
        <v>2016</v>
      </c>
      <c r="E147" s="193">
        <v>2099</v>
      </c>
    </row>
    <row r="148" spans="1:5" x14ac:dyDescent="0.2">
      <c r="A148" s="193">
        <v>475001</v>
      </c>
      <c r="B148" s="193" t="s">
        <v>8</v>
      </c>
      <c r="C148" s="193" t="s">
        <v>663</v>
      </c>
      <c r="D148" s="193">
        <v>2019</v>
      </c>
      <c r="E148" s="193">
        <v>2099</v>
      </c>
    </row>
    <row r="149" spans="1:5" x14ac:dyDescent="0.2">
      <c r="A149" s="193">
        <v>499998</v>
      </c>
      <c r="B149" s="193" t="s">
        <v>8</v>
      </c>
      <c r="C149" s="193" t="s">
        <v>323</v>
      </c>
      <c r="D149" s="193">
        <v>2016</v>
      </c>
      <c r="E149" s="193">
        <v>2099</v>
      </c>
    </row>
    <row r="150" spans="1:5" x14ac:dyDescent="0.2">
      <c r="A150" s="193">
        <v>822100</v>
      </c>
      <c r="B150" s="193" t="s">
        <v>9</v>
      </c>
      <c r="C150" s="193" t="s">
        <v>195</v>
      </c>
      <c r="D150" s="193">
        <v>2016</v>
      </c>
      <c r="E150" s="193">
        <v>2099</v>
      </c>
    </row>
    <row r="151" spans="1:5" x14ac:dyDescent="0.2">
      <c r="A151" s="193">
        <v>822101</v>
      </c>
      <c r="B151" s="193" t="s">
        <v>9</v>
      </c>
      <c r="C151" s="193" t="s">
        <v>237</v>
      </c>
      <c r="D151" s="193">
        <v>2016</v>
      </c>
      <c r="E151" s="193">
        <v>2099</v>
      </c>
    </row>
    <row r="152" spans="1:5" x14ac:dyDescent="0.2">
      <c r="A152" s="193">
        <v>822102</v>
      </c>
      <c r="B152" s="193" t="s">
        <v>9</v>
      </c>
      <c r="C152" s="193" t="s">
        <v>239</v>
      </c>
      <c r="D152" s="193">
        <v>2016</v>
      </c>
      <c r="E152" s="193">
        <v>2099</v>
      </c>
    </row>
    <row r="153" spans="1:5" x14ac:dyDescent="0.2">
      <c r="A153" s="193">
        <v>822103</v>
      </c>
      <c r="B153" s="193" t="s">
        <v>9</v>
      </c>
      <c r="C153" s="193" t="s">
        <v>252</v>
      </c>
      <c r="D153" s="193">
        <v>2016</v>
      </c>
      <c r="E153" s="193">
        <v>2099</v>
      </c>
    </row>
    <row r="154" spans="1:5" x14ac:dyDescent="0.2">
      <c r="A154" s="193">
        <v>822104</v>
      </c>
      <c r="B154" s="193" t="s">
        <v>9</v>
      </c>
      <c r="C154" s="193" t="s">
        <v>70</v>
      </c>
      <c r="D154" s="193">
        <v>2016</v>
      </c>
      <c r="E154" s="193">
        <v>2099</v>
      </c>
    </row>
    <row r="155" spans="1:5" x14ac:dyDescent="0.2">
      <c r="A155" s="193">
        <v>822105</v>
      </c>
      <c r="B155" s="193" t="s">
        <v>9</v>
      </c>
      <c r="C155" s="193" t="s">
        <v>324</v>
      </c>
      <c r="D155" s="193">
        <v>2016</v>
      </c>
      <c r="E155" s="193">
        <v>2099</v>
      </c>
    </row>
    <row r="156" spans="1:5" x14ac:dyDescent="0.2">
      <c r="A156" s="193">
        <v>822106</v>
      </c>
      <c r="B156" s="193" t="s">
        <v>9</v>
      </c>
      <c r="C156" s="193" t="s">
        <v>196</v>
      </c>
      <c r="D156" s="193">
        <v>2016</v>
      </c>
      <c r="E156" s="193">
        <v>2099</v>
      </c>
    </row>
    <row r="157" spans="1:5" x14ac:dyDescent="0.2">
      <c r="A157" s="193">
        <v>822107</v>
      </c>
      <c r="B157" s="193" t="s">
        <v>9</v>
      </c>
      <c r="C157" s="193" t="s">
        <v>668</v>
      </c>
      <c r="D157" s="193">
        <v>2021</v>
      </c>
      <c r="E157" s="193">
        <v>2099</v>
      </c>
    </row>
    <row r="158" spans="1:5" x14ac:dyDescent="0.2">
      <c r="A158" s="193">
        <v>822200</v>
      </c>
      <c r="B158" s="193" t="s">
        <v>9</v>
      </c>
      <c r="C158" s="193" t="s">
        <v>197</v>
      </c>
      <c r="D158" s="193">
        <v>2016</v>
      </c>
      <c r="E158" s="193">
        <v>2099</v>
      </c>
    </row>
    <row r="159" spans="1:5" x14ac:dyDescent="0.2">
      <c r="A159" s="193">
        <v>822201</v>
      </c>
      <c r="B159" s="193" t="s">
        <v>9</v>
      </c>
      <c r="C159" s="193" t="s">
        <v>251</v>
      </c>
      <c r="D159" s="193">
        <v>2016</v>
      </c>
      <c r="E159" s="193">
        <v>2099</v>
      </c>
    </row>
    <row r="160" spans="1:5" x14ac:dyDescent="0.2">
      <c r="A160" s="193">
        <v>822202</v>
      </c>
      <c r="B160" s="193" t="s">
        <v>9</v>
      </c>
      <c r="C160" s="193" t="s">
        <v>243</v>
      </c>
      <c r="D160" s="193">
        <v>2016</v>
      </c>
      <c r="E160" s="193">
        <v>2099</v>
      </c>
    </row>
    <row r="161" spans="1:5" x14ac:dyDescent="0.2">
      <c r="A161" s="193">
        <v>822203</v>
      </c>
      <c r="B161" s="193" t="s">
        <v>9</v>
      </c>
      <c r="C161" s="193" t="s">
        <v>260</v>
      </c>
      <c r="D161" s="193">
        <v>2016</v>
      </c>
      <c r="E161" s="193">
        <v>2099</v>
      </c>
    </row>
    <row r="162" spans="1:5" x14ac:dyDescent="0.2">
      <c r="A162" s="193">
        <v>831000</v>
      </c>
      <c r="B162" s="193" t="s">
        <v>9</v>
      </c>
      <c r="C162" s="193" t="s">
        <v>111</v>
      </c>
      <c r="D162" s="193">
        <v>2016</v>
      </c>
      <c r="E162" s="193">
        <v>2099</v>
      </c>
    </row>
    <row r="163" spans="1:5" x14ac:dyDescent="0.2">
      <c r="A163" s="193">
        <v>831001</v>
      </c>
      <c r="B163" s="193" t="s">
        <v>9</v>
      </c>
      <c r="C163" s="193" t="s">
        <v>664</v>
      </c>
      <c r="D163" s="193">
        <v>2017</v>
      </c>
      <c r="E163" s="193">
        <v>2099</v>
      </c>
    </row>
    <row r="164" spans="1:5" x14ac:dyDescent="0.2">
      <c r="A164" s="193">
        <v>831002</v>
      </c>
      <c r="B164" s="193" t="s">
        <v>9</v>
      </c>
      <c r="C164" s="193" t="s">
        <v>377</v>
      </c>
      <c r="D164" s="193">
        <v>2017</v>
      </c>
      <c r="E164" s="193">
        <v>2099</v>
      </c>
    </row>
    <row r="165" spans="1:5" x14ac:dyDescent="0.2">
      <c r="A165" s="193">
        <v>831003</v>
      </c>
      <c r="B165" s="193" t="s">
        <v>9</v>
      </c>
      <c r="C165" s="193" t="s">
        <v>665</v>
      </c>
      <c r="D165" s="193">
        <v>2017</v>
      </c>
      <c r="E165" s="193">
        <v>2099</v>
      </c>
    </row>
    <row r="166" spans="1:5" x14ac:dyDescent="0.2">
      <c r="A166" s="193">
        <v>832000</v>
      </c>
      <c r="B166" s="193" t="s">
        <v>9</v>
      </c>
      <c r="C166" s="193" t="s">
        <v>112</v>
      </c>
      <c r="D166" s="193">
        <v>2016</v>
      </c>
      <c r="E166" s="193">
        <v>2099</v>
      </c>
    </row>
    <row r="167" spans="1:5" x14ac:dyDescent="0.2">
      <c r="A167" s="193">
        <v>833000</v>
      </c>
      <c r="B167" s="193" t="s">
        <v>9</v>
      </c>
      <c r="C167" s="193" t="s">
        <v>108</v>
      </c>
      <c r="D167" s="193">
        <v>2016</v>
      </c>
      <c r="E167" s="193">
        <v>2099</v>
      </c>
    </row>
    <row r="168" spans="1:5" x14ac:dyDescent="0.2">
      <c r="A168" s="193">
        <v>833001</v>
      </c>
      <c r="B168" s="193" t="s">
        <v>9</v>
      </c>
      <c r="C168" s="193" t="s">
        <v>110</v>
      </c>
      <c r="D168" s="193">
        <v>2016</v>
      </c>
      <c r="E168" s="193">
        <v>2099</v>
      </c>
    </row>
    <row r="169" spans="1:5" x14ac:dyDescent="0.2">
      <c r="A169" s="193">
        <v>834200</v>
      </c>
      <c r="B169" s="193" t="s">
        <v>9</v>
      </c>
      <c r="C169" s="193" t="s">
        <v>325</v>
      </c>
      <c r="D169" s="193">
        <v>2016</v>
      </c>
      <c r="E169" s="193">
        <v>2099</v>
      </c>
    </row>
    <row r="170" spans="1:5" x14ac:dyDescent="0.2">
      <c r="A170" s="193">
        <v>835200</v>
      </c>
      <c r="B170" s="193" t="s">
        <v>9</v>
      </c>
      <c r="C170" s="193" t="s">
        <v>107</v>
      </c>
      <c r="D170" s="193">
        <v>2016</v>
      </c>
      <c r="E170" s="193">
        <v>2099</v>
      </c>
    </row>
    <row r="171" spans="1:5" x14ac:dyDescent="0.2">
      <c r="A171" s="193">
        <v>836000</v>
      </c>
      <c r="B171" s="193" t="s">
        <v>9</v>
      </c>
      <c r="C171" s="193" t="s">
        <v>109</v>
      </c>
      <c r="D171" s="193">
        <v>2016</v>
      </c>
      <c r="E171" s="193">
        <v>2099</v>
      </c>
    </row>
    <row r="172" spans="1:5" x14ac:dyDescent="0.2">
      <c r="A172" s="193">
        <v>837000</v>
      </c>
      <c r="B172" s="193" t="s">
        <v>9</v>
      </c>
      <c r="C172" s="193" t="s">
        <v>113</v>
      </c>
      <c r="D172" s="193">
        <v>2016</v>
      </c>
      <c r="E172" s="193">
        <v>2099</v>
      </c>
    </row>
    <row r="173" spans="1:5" x14ac:dyDescent="0.2">
      <c r="A173" s="193">
        <v>837001</v>
      </c>
      <c r="B173" s="193" t="s">
        <v>9</v>
      </c>
      <c r="C173" s="193" t="s">
        <v>261</v>
      </c>
      <c r="D173" s="193">
        <v>2016</v>
      </c>
      <c r="E173" s="193">
        <v>2099</v>
      </c>
    </row>
    <row r="174" spans="1:5" x14ac:dyDescent="0.2">
      <c r="A174" s="193">
        <v>837002</v>
      </c>
      <c r="B174" s="193" t="s">
        <v>9</v>
      </c>
      <c r="C174" s="193" t="s">
        <v>198</v>
      </c>
      <c r="D174" s="193">
        <v>2016</v>
      </c>
      <c r="E174" s="193">
        <v>2099</v>
      </c>
    </row>
    <row r="175" spans="1:5" x14ac:dyDescent="0.2">
      <c r="A175" s="193">
        <v>837003</v>
      </c>
      <c r="B175" s="193" t="s">
        <v>9</v>
      </c>
      <c r="C175" s="193" t="s">
        <v>73</v>
      </c>
      <c r="D175" s="193">
        <v>2016</v>
      </c>
      <c r="E175" s="193">
        <v>2099</v>
      </c>
    </row>
    <row r="176" spans="1:5" x14ac:dyDescent="0.2">
      <c r="A176" s="193">
        <v>837004</v>
      </c>
      <c r="B176" s="193" t="s">
        <v>9</v>
      </c>
      <c r="C176" s="193" t="s">
        <v>199</v>
      </c>
      <c r="D176" s="193">
        <v>2016</v>
      </c>
      <c r="E176" s="193">
        <v>2099</v>
      </c>
    </row>
    <row r="177" spans="1:5" x14ac:dyDescent="0.2">
      <c r="A177" s="193">
        <v>837005</v>
      </c>
      <c r="B177" s="193" t="s">
        <v>9</v>
      </c>
      <c r="C177" s="193" t="s">
        <v>114</v>
      </c>
      <c r="D177" s="193">
        <v>2016</v>
      </c>
      <c r="E177" s="193">
        <v>2099</v>
      </c>
    </row>
    <row r="178" spans="1:5" x14ac:dyDescent="0.2">
      <c r="A178" s="193">
        <v>837006</v>
      </c>
      <c r="B178" s="193" t="s">
        <v>9</v>
      </c>
      <c r="C178" s="193" t="s">
        <v>74</v>
      </c>
      <c r="D178" s="193">
        <v>2016</v>
      </c>
      <c r="E178" s="193">
        <v>2099</v>
      </c>
    </row>
    <row r="179" spans="1:5" x14ac:dyDescent="0.2">
      <c r="A179" s="193">
        <v>837007</v>
      </c>
      <c r="B179" s="193" t="s">
        <v>9</v>
      </c>
      <c r="C179" s="193" t="s">
        <v>326</v>
      </c>
      <c r="D179" s="193">
        <v>2016</v>
      </c>
      <c r="E179" s="193">
        <v>2099</v>
      </c>
    </row>
    <row r="180" spans="1:5" x14ac:dyDescent="0.2">
      <c r="A180" s="193">
        <v>837008</v>
      </c>
      <c r="B180" s="193" t="s">
        <v>9</v>
      </c>
      <c r="C180" s="193" t="s">
        <v>379</v>
      </c>
      <c r="D180" s="193">
        <v>2017</v>
      </c>
      <c r="E180" s="193">
        <v>2099</v>
      </c>
    </row>
    <row r="181" spans="1:5" x14ac:dyDescent="0.2">
      <c r="A181" s="193">
        <v>837009</v>
      </c>
      <c r="B181" s="193" t="s">
        <v>9</v>
      </c>
      <c r="C181" s="193" t="s">
        <v>666</v>
      </c>
      <c r="D181" s="193">
        <v>2021</v>
      </c>
      <c r="E181" s="193">
        <v>2099</v>
      </c>
    </row>
    <row r="182" spans="1:5" x14ac:dyDescent="0.2">
      <c r="A182" s="193">
        <v>838000</v>
      </c>
      <c r="B182" s="193" t="s">
        <v>9</v>
      </c>
      <c r="C182" s="193" t="s">
        <v>72</v>
      </c>
      <c r="D182" s="193">
        <v>2016</v>
      </c>
      <c r="E182" s="193">
        <v>2099</v>
      </c>
    </row>
    <row r="183" spans="1:5" x14ac:dyDescent="0.2">
      <c r="A183" s="193">
        <v>838001</v>
      </c>
      <c r="B183" s="193" t="s">
        <v>9</v>
      </c>
      <c r="C183" s="193" t="s">
        <v>225</v>
      </c>
      <c r="D183" s="193">
        <v>2017</v>
      </c>
      <c r="E183" s="193">
        <v>2099</v>
      </c>
    </row>
    <row r="184" spans="1:5" x14ac:dyDescent="0.2">
      <c r="A184" s="193">
        <v>838002</v>
      </c>
      <c r="B184" s="193" t="s">
        <v>9</v>
      </c>
      <c r="C184" s="193" t="s">
        <v>83</v>
      </c>
      <c r="D184" s="193">
        <v>2017</v>
      </c>
      <c r="E184" s="193">
        <v>2099</v>
      </c>
    </row>
    <row r="185" spans="1:5" x14ac:dyDescent="0.2">
      <c r="A185" s="193">
        <v>838005</v>
      </c>
      <c r="B185" s="193" t="s">
        <v>9</v>
      </c>
      <c r="C185" s="193" t="s">
        <v>394</v>
      </c>
      <c r="D185" s="193">
        <v>2017</v>
      </c>
      <c r="E185" s="193">
        <v>2099</v>
      </c>
    </row>
    <row r="186" spans="1:5" x14ac:dyDescent="0.2">
      <c r="A186" s="193">
        <v>838010</v>
      </c>
      <c r="B186" s="193" t="s">
        <v>9</v>
      </c>
      <c r="C186" s="193" t="s">
        <v>395</v>
      </c>
      <c r="D186" s="193">
        <v>2017</v>
      </c>
      <c r="E186" s="193">
        <v>2099</v>
      </c>
    </row>
    <row r="187" spans="1:5" x14ac:dyDescent="0.2">
      <c r="A187" s="193">
        <v>838029</v>
      </c>
      <c r="B187" s="193" t="s">
        <v>9</v>
      </c>
      <c r="C187" s="193" t="s">
        <v>543</v>
      </c>
      <c r="D187" s="193">
        <v>2020</v>
      </c>
      <c r="E187" s="193">
        <v>2099</v>
      </c>
    </row>
    <row r="188" spans="1:5" x14ac:dyDescent="0.2">
      <c r="A188" s="193">
        <v>838099</v>
      </c>
      <c r="B188" s="193" t="s">
        <v>9</v>
      </c>
      <c r="C188" s="193" t="s">
        <v>241</v>
      </c>
      <c r="D188" s="193">
        <v>2016</v>
      </c>
      <c r="E188" s="193">
        <v>2099</v>
      </c>
    </row>
    <row r="189" spans="1:5" x14ac:dyDescent="0.2">
      <c r="A189" s="193">
        <v>838100</v>
      </c>
      <c r="B189" s="193" t="s">
        <v>9</v>
      </c>
      <c r="C189" s="193" t="s">
        <v>929</v>
      </c>
      <c r="D189" s="193">
        <v>2023</v>
      </c>
      <c r="E189" s="193">
        <v>2099</v>
      </c>
    </row>
    <row r="190" spans="1:5" x14ac:dyDescent="0.2">
      <c r="A190" s="193">
        <v>838102</v>
      </c>
      <c r="B190" s="193" t="s">
        <v>9</v>
      </c>
      <c r="C190" s="193" t="s">
        <v>761</v>
      </c>
      <c r="D190" s="193">
        <v>2022</v>
      </c>
      <c r="E190" s="193">
        <v>2099</v>
      </c>
    </row>
    <row r="191" spans="1:5" x14ac:dyDescent="0.2">
      <c r="A191" s="193">
        <v>841200</v>
      </c>
      <c r="B191" s="193" t="s">
        <v>9</v>
      </c>
      <c r="C191" s="193" t="s">
        <v>117</v>
      </c>
      <c r="D191" s="193">
        <v>2016</v>
      </c>
      <c r="E191" s="193">
        <v>2099</v>
      </c>
    </row>
    <row r="192" spans="1:5" x14ac:dyDescent="0.2">
      <c r="A192" s="193">
        <v>841210</v>
      </c>
      <c r="B192" s="193" t="s">
        <v>9</v>
      </c>
      <c r="C192" s="193" t="s">
        <v>544</v>
      </c>
      <c r="D192" s="193">
        <v>2020</v>
      </c>
      <c r="E192" s="193">
        <v>2099</v>
      </c>
    </row>
    <row r="193" spans="1:5" x14ac:dyDescent="0.2">
      <c r="A193" s="193">
        <v>843100</v>
      </c>
      <c r="B193" s="193" t="s">
        <v>9</v>
      </c>
      <c r="C193" s="193" t="s">
        <v>115</v>
      </c>
      <c r="D193" s="193">
        <v>2016</v>
      </c>
      <c r="E193" s="193">
        <v>2099</v>
      </c>
    </row>
    <row r="194" spans="1:5" x14ac:dyDescent="0.2">
      <c r="A194" s="193">
        <v>843101</v>
      </c>
      <c r="B194" s="193" t="s">
        <v>9</v>
      </c>
      <c r="C194" s="193" t="s">
        <v>502</v>
      </c>
      <c r="D194" s="193">
        <v>2017</v>
      </c>
      <c r="E194" s="193">
        <v>2099</v>
      </c>
    </row>
    <row r="195" spans="1:5" x14ac:dyDescent="0.2">
      <c r="A195" s="193">
        <v>843110</v>
      </c>
      <c r="B195" s="193" t="s">
        <v>9</v>
      </c>
      <c r="C195" s="193" t="s">
        <v>545</v>
      </c>
      <c r="D195" s="193">
        <v>2020</v>
      </c>
      <c r="E195" s="193">
        <v>2099</v>
      </c>
    </row>
    <row r="196" spans="1:5" x14ac:dyDescent="0.2">
      <c r="A196" s="193">
        <v>843200</v>
      </c>
      <c r="B196" s="193" t="s">
        <v>9</v>
      </c>
      <c r="C196" s="193" t="s">
        <v>667</v>
      </c>
      <c r="D196" s="193">
        <v>2016</v>
      </c>
      <c r="E196" s="193">
        <v>2099</v>
      </c>
    </row>
    <row r="197" spans="1:5" x14ac:dyDescent="0.2">
      <c r="A197" s="193">
        <v>843300</v>
      </c>
      <c r="B197" s="193" t="s">
        <v>9</v>
      </c>
      <c r="C197" s="193" t="s">
        <v>231</v>
      </c>
      <c r="D197" s="193">
        <v>2016</v>
      </c>
      <c r="E197" s="193">
        <v>2099</v>
      </c>
    </row>
    <row r="198" spans="1:5" x14ac:dyDescent="0.2">
      <c r="A198" s="193">
        <v>843314</v>
      </c>
      <c r="B198" s="193" t="s">
        <v>9</v>
      </c>
      <c r="C198" s="193" t="s">
        <v>973</v>
      </c>
      <c r="D198" s="193">
        <v>2023</v>
      </c>
      <c r="E198" s="193">
        <v>2099</v>
      </c>
    </row>
    <row r="199" spans="1:5" x14ac:dyDescent="0.2">
      <c r="A199" s="193">
        <v>843400</v>
      </c>
      <c r="B199" s="193" t="s">
        <v>9</v>
      </c>
      <c r="C199" s="193" t="s">
        <v>248</v>
      </c>
      <c r="D199" s="193">
        <v>2016</v>
      </c>
      <c r="E199" s="193">
        <v>2099</v>
      </c>
    </row>
    <row r="200" spans="1:5" x14ac:dyDescent="0.2">
      <c r="A200" s="193">
        <v>843500</v>
      </c>
      <c r="B200" s="193" t="s">
        <v>9</v>
      </c>
      <c r="C200" s="193" t="s">
        <v>184</v>
      </c>
      <c r="D200" s="193">
        <v>2016</v>
      </c>
      <c r="E200" s="193">
        <v>2099</v>
      </c>
    </row>
    <row r="201" spans="1:5" x14ac:dyDescent="0.2">
      <c r="A201" s="193">
        <v>843600</v>
      </c>
      <c r="B201" s="193" t="s">
        <v>9</v>
      </c>
      <c r="C201" s="193" t="s">
        <v>132</v>
      </c>
      <c r="D201" s="193">
        <v>2016</v>
      </c>
      <c r="E201" s="193">
        <v>2099</v>
      </c>
    </row>
    <row r="202" spans="1:5" x14ac:dyDescent="0.2">
      <c r="A202" s="193">
        <v>843700</v>
      </c>
      <c r="B202" s="193" t="s">
        <v>9</v>
      </c>
      <c r="C202" s="193" t="s">
        <v>185</v>
      </c>
      <c r="D202" s="193">
        <v>2016</v>
      </c>
      <c r="E202" s="193">
        <v>2099</v>
      </c>
    </row>
    <row r="203" spans="1:5" x14ac:dyDescent="0.2">
      <c r="A203" s="193">
        <v>843800</v>
      </c>
      <c r="B203" s="193" t="s">
        <v>9</v>
      </c>
      <c r="C203" s="193" t="s">
        <v>120</v>
      </c>
      <c r="D203" s="193">
        <v>2016</v>
      </c>
      <c r="E203" s="193">
        <v>2099</v>
      </c>
    </row>
    <row r="204" spans="1:5" x14ac:dyDescent="0.2">
      <c r="A204" s="193">
        <v>843900</v>
      </c>
      <c r="B204" s="193" t="s">
        <v>9</v>
      </c>
      <c r="C204" s="193" t="s">
        <v>186</v>
      </c>
      <c r="D204" s="193">
        <v>2016</v>
      </c>
      <c r="E204" s="193">
        <v>2099</v>
      </c>
    </row>
    <row r="205" spans="1:5" x14ac:dyDescent="0.2">
      <c r="A205" s="193">
        <v>844100</v>
      </c>
      <c r="B205" s="193" t="s">
        <v>9</v>
      </c>
      <c r="C205" s="193" t="s">
        <v>116</v>
      </c>
      <c r="D205" s="193">
        <v>2016</v>
      </c>
      <c r="E205" s="193">
        <v>2099</v>
      </c>
    </row>
    <row r="206" spans="1:5" x14ac:dyDescent="0.2">
      <c r="A206" s="193">
        <v>844200</v>
      </c>
      <c r="B206" s="193" t="s">
        <v>9</v>
      </c>
      <c r="C206" s="193" t="s">
        <v>187</v>
      </c>
      <c r="D206" s="193">
        <v>2016</v>
      </c>
      <c r="E206" s="193">
        <v>2099</v>
      </c>
    </row>
    <row r="207" spans="1:5" x14ac:dyDescent="0.2">
      <c r="A207" s="193">
        <v>844300</v>
      </c>
      <c r="B207" s="193" t="s">
        <v>9</v>
      </c>
      <c r="C207" s="193" t="s">
        <v>320</v>
      </c>
      <c r="D207" s="193">
        <v>2016</v>
      </c>
      <c r="E207" s="193">
        <v>2099</v>
      </c>
    </row>
    <row r="208" spans="1:5" x14ac:dyDescent="0.2">
      <c r="A208" s="193">
        <v>844400</v>
      </c>
      <c r="B208" s="193" t="s">
        <v>9</v>
      </c>
      <c r="C208" s="193" t="s">
        <v>188</v>
      </c>
      <c r="D208" s="193">
        <v>2016</v>
      </c>
      <c r="E208" s="193">
        <v>2099</v>
      </c>
    </row>
    <row r="209" spans="1:5" x14ac:dyDescent="0.2">
      <c r="A209" s="193">
        <v>844500</v>
      </c>
      <c r="B209" s="193" t="s">
        <v>9</v>
      </c>
      <c r="C209" s="193" t="s">
        <v>327</v>
      </c>
      <c r="D209" s="193">
        <v>2016</v>
      </c>
      <c r="E209" s="193">
        <v>2099</v>
      </c>
    </row>
    <row r="210" spans="1:5" x14ac:dyDescent="0.2">
      <c r="A210" s="193">
        <v>844600</v>
      </c>
      <c r="B210" s="193" t="s">
        <v>9</v>
      </c>
      <c r="C210" s="193" t="s">
        <v>131</v>
      </c>
      <c r="D210" s="193">
        <v>2016</v>
      </c>
      <c r="E210" s="193">
        <v>2099</v>
      </c>
    </row>
    <row r="211" spans="1:5" x14ac:dyDescent="0.2">
      <c r="A211" s="193">
        <v>844700</v>
      </c>
      <c r="B211" s="193" t="s">
        <v>9</v>
      </c>
      <c r="C211" s="193" t="s">
        <v>328</v>
      </c>
      <c r="D211" s="193">
        <v>2016</v>
      </c>
      <c r="E211" s="193">
        <v>2099</v>
      </c>
    </row>
    <row r="212" spans="1:5" x14ac:dyDescent="0.2">
      <c r="A212" s="193">
        <v>844800</v>
      </c>
      <c r="B212" s="193" t="s">
        <v>9</v>
      </c>
      <c r="C212" s="193" t="s">
        <v>329</v>
      </c>
      <c r="D212" s="193">
        <v>2016</v>
      </c>
      <c r="E212" s="193">
        <v>2099</v>
      </c>
    </row>
    <row r="213" spans="1:5" x14ac:dyDescent="0.2">
      <c r="A213" s="193">
        <v>844900</v>
      </c>
      <c r="B213" s="193" t="s">
        <v>9</v>
      </c>
      <c r="C213" s="193" t="s">
        <v>191</v>
      </c>
      <c r="D213" s="193">
        <v>2016</v>
      </c>
      <c r="E213" s="193">
        <v>2099</v>
      </c>
    </row>
    <row r="214" spans="1:5" x14ac:dyDescent="0.2">
      <c r="A214" s="193">
        <v>851000</v>
      </c>
      <c r="B214" s="193" t="s">
        <v>9</v>
      </c>
      <c r="C214" s="193" t="s">
        <v>396</v>
      </c>
      <c r="D214" s="193">
        <v>2016</v>
      </c>
      <c r="E214" s="193">
        <v>2099</v>
      </c>
    </row>
    <row r="215" spans="1:5" x14ac:dyDescent="0.2">
      <c r="A215" s="193">
        <v>851001</v>
      </c>
      <c r="B215" s="193" t="s">
        <v>9</v>
      </c>
      <c r="C215" s="193" t="s">
        <v>501</v>
      </c>
      <c r="D215" s="193">
        <v>2017</v>
      </c>
      <c r="E215" s="193">
        <v>2099</v>
      </c>
    </row>
    <row r="216" spans="1:5" x14ac:dyDescent="0.2">
      <c r="A216" s="193">
        <v>851002</v>
      </c>
      <c r="B216" s="193" t="s">
        <v>9</v>
      </c>
      <c r="C216" s="193" t="s">
        <v>503</v>
      </c>
      <c r="D216" s="193">
        <v>2019</v>
      </c>
      <c r="E216" s="193">
        <v>2099</v>
      </c>
    </row>
    <row r="217" spans="1:5" x14ac:dyDescent="0.2">
      <c r="A217" s="193">
        <v>852000</v>
      </c>
      <c r="B217" s="193" t="s">
        <v>9</v>
      </c>
      <c r="C217" s="193" t="s">
        <v>106</v>
      </c>
      <c r="D217" s="193">
        <v>2016</v>
      </c>
      <c r="E217" s="193">
        <v>2099</v>
      </c>
    </row>
    <row r="218" spans="1:5" x14ac:dyDescent="0.2">
      <c r="A218" s="193">
        <v>861000</v>
      </c>
      <c r="B218" s="193" t="s">
        <v>9</v>
      </c>
      <c r="C218" s="193" t="s">
        <v>397</v>
      </c>
      <c r="D218" s="193">
        <v>2016</v>
      </c>
      <c r="E218" s="193">
        <v>2099</v>
      </c>
    </row>
    <row r="219" spans="1:5" x14ac:dyDescent="0.2">
      <c r="A219" s="193">
        <v>861001</v>
      </c>
      <c r="B219" s="193" t="s">
        <v>9</v>
      </c>
      <c r="C219" s="193" t="s">
        <v>398</v>
      </c>
      <c r="D219" s="193">
        <v>2017</v>
      </c>
      <c r="E219" s="193">
        <v>2099</v>
      </c>
    </row>
    <row r="220" spans="1:5" x14ac:dyDescent="0.2">
      <c r="A220" s="193">
        <v>871000</v>
      </c>
      <c r="B220" s="193" t="s">
        <v>9</v>
      </c>
      <c r="C220" s="193" t="s">
        <v>121</v>
      </c>
      <c r="D220" s="193">
        <v>2016</v>
      </c>
      <c r="E220" s="193">
        <v>2099</v>
      </c>
    </row>
    <row r="221" spans="1:5" x14ac:dyDescent="0.2">
      <c r="A221" s="193">
        <v>872000</v>
      </c>
      <c r="B221" s="193" t="s">
        <v>9</v>
      </c>
      <c r="C221" s="193" t="s">
        <v>122</v>
      </c>
      <c r="D221" s="193">
        <v>2016</v>
      </c>
      <c r="E221" s="193">
        <v>2099</v>
      </c>
    </row>
    <row r="222" spans="1:5" x14ac:dyDescent="0.2">
      <c r="A222" s="193">
        <v>873000</v>
      </c>
      <c r="B222" s="193" t="s">
        <v>9</v>
      </c>
      <c r="C222" s="193" t="s">
        <v>69</v>
      </c>
      <c r="D222" s="193">
        <v>2016</v>
      </c>
      <c r="E222" s="193">
        <v>2099</v>
      </c>
    </row>
    <row r="223" spans="1:5" x14ac:dyDescent="0.2">
      <c r="A223" s="193">
        <v>874001</v>
      </c>
      <c r="B223" s="193" t="s">
        <v>9</v>
      </c>
      <c r="C223" s="193" t="s">
        <v>212</v>
      </c>
      <c r="D223" s="193">
        <v>2016</v>
      </c>
      <c r="E223" s="193">
        <v>2099</v>
      </c>
    </row>
    <row r="224" spans="1:5" x14ac:dyDescent="0.2">
      <c r="A224" s="193">
        <v>874002</v>
      </c>
      <c r="B224" s="193" t="s">
        <v>9</v>
      </c>
      <c r="C224" s="193" t="s">
        <v>330</v>
      </c>
      <c r="D224" s="193">
        <v>2016</v>
      </c>
      <c r="E224" s="193">
        <v>2099</v>
      </c>
    </row>
    <row r="225" spans="1:5" x14ac:dyDescent="0.2">
      <c r="A225" s="193">
        <v>874003</v>
      </c>
      <c r="B225" s="193" t="s">
        <v>9</v>
      </c>
      <c r="C225" s="193" t="s">
        <v>331</v>
      </c>
      <c r="D225" s="193">
        <v>2016</v>
      </c>
      <c r="E225" s="193">
        <v>2099</v>
      </c>
    </row>
    <row r="226" spans="1:5" x14ac:dyDescent="0.2">
      <c r="A226" s="193">
        <v>874004</v>
      </c>
      <c r="B226" s="193" t="s">
        <v>9</v>
      </c>
      <c r="C226" s="193" t="s">
        <v>332</v>
      </c>
      <c r="D226" s="193">
        <v>2016</v>
      </c>
      <c r="E226" s="193">
        <v>2099</v>
      </c>
    </row>
    <row r="227" spans="1:5" x14ac:dyDescent="0.2">
      <c r="A227" s="193">
        <v>875000</v>
      </c>
      <c r="B227" s="193" t="s">
        <v>9</v>
      </c>
      <c r="C227" s="193" t="s">
        <v>194</v>
      </c>
      <c r="D227" s="193">
        <v>2016</v>
      </c>
      <c r="E227" s="193">
        <v>2099</v>
      </c>
    </row>
    <row r="228" spans="1:5" x14ac:dyDescent="0.2">
      <c r="A228" s="193">
        <v>899998</v>
      </c>
      <c r="B228" s="193" t="s">
        <v>9</v>
      </c>
      <c r="C228" s="193" t="s">
        <v>323</v>
      </c>
      <c r="D228" s="193">
        <v>2016</v>
      </c>
      <c r="E228" s="193">
        <v>2099</v>
      </c>
    </row>
    <row r="229" spans="1:5" x14ac:dyDescent="0.2">
      <c r="A229" s="193">
        <v>999998</v>
      </c>
      <c r="B229" s="193" t="s">
        <v>9</v>
      </c>
      <c r="C229" s="193" t="s">
        <v>681</v>
      </c>
      <c r="D229" s="193">
        <v>2017</v>
      </c>
      <c r="E229" s="193">
        <v>2099</v>
      </c>
    </row>
    <row r="230" spans="1:5" x14ac:dyDescent="0.2">
      <c r="A230" s="193">
        <v>999998</v>
      </c>
      <c r="B230" s="193" t="s">
        <v>8</v>
      </c>
      <c r="C230" s="193" t="s">
        <v>682</v>
      </c>
      <c r="D230" s="193">
        <v>2017</v>
      </c>
      <c r="E230" s="193">
        <v>2099</v>
      </c>
    </row>
    <row r="231" spans="1:5" ht="15" x14ac:dyDescent="0.25">
      <c r="A231" s="169"/>
      <c r="B231" s="189"/>
      <c r="C231" s="169"/>
    </row>
    <row r="232" spans="1:5" ht="15" x14ac:dyDescent="0.25">
      <c r="A232" s="169"/>
      <c r="B232" s="189"/>
      <c r="C232" s="169"/>
    </row>
    <row r="233" spans="1:5" ht="15" x14ac:dyDescent="0.25">
      <c r="A233" s="169"/>
      <c r="B233" s="189"/>
      <c r="C233" s="169"/>
    </row>
    <row r="234" spans="1:5" ht="15" x14ac:dyDescent="0.25">
      <c r="A234" s="169"/>
      <c r="B234" s="189"/>
      <c r="C234" s="169"/>
    </row>
    <row r="235" spans="1:5" ht="15" x14ac:dyDescent="0.25">
      <c r="A235" s="169"/>
      <c r="B235" s="189"/>
      <c r="C235" s="169"/>
    </row>
    <row r="236" spans="1:5" ht="15" x14ac:dyDescent="0.25">
      <c r="A236" s="169"/>
      <c r="B236" s="189"/>
      <c r="C236" s="169"/>
    </row>
    <row r="237" spans="1:5" ht="15" x14ac:dyDescent="0.25">
      <c r="A237" s="169"/>
      <c r="B237" s="189"/>
      <c r="C237" s="169"/>
    </row>
    <row r="238" spans="1:5" ht="15" x14ac:dyDescent="0.25">
      <c r="A238" s="169"/>
      <c r="B238" s="189"/>
      <c r="C238" s="169"/>
    </row>
    <row r="240" spans="1:5" ht="15" x14ac:dyDescent="0.25">
      <c r="A240" s="169"/>
      <c r="B240" s="189"/>
      <c r="C240" s="169"/>
    </row>
  </sheetData>
  <mergeCells count="2">
    <mergeCell ref="B2:C2"/>
    <mergeCell ref="D2:N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229"/>
  <sheetViews>
    <sheetView workbookViewId="0">
      <selection activeCell="A7" sqref="A7"/>
    </sheetView>
  </sheetViews>
  <sheetFormatPr defaultRowHeight="14.25" x14ac:dyDescent="0.2"/>
  <cols>
    <col min="4" max="4" width="11.75" customWidth="1"/>
  </cols>
  <sheetData>
    <row r="1" spans="1:1" x14ac:dyDescent="0.2">
      <c r="A1" s="3" t="s">
        <v>53</v>
      </c>
    </row>
    <row r="3" spans="1:1" ht="15" x14ac:dyDescent="0.25">
      <c r="A3" s="1"/>
    </row>
    <row r="7" spans="1:1" ht="15" x14ac:dyDescent="0.25">
      <c r="A7" s="43" t="s">
        <v>399</v>
      </c>
    </row>
    <row r="8" spans="1:1" x14ac:dyDescent="0.2">
      <c r="A8" s="2"/>
    </row>
    <row r="9" spans="1:1" x14ac:dyDescent="0.2">
      <c r="A9" s="2"/>
    </row>
    <row r="10" spans="1:1" x14ac:dyDescent="0.2">
      <c r="A10" s="2"/>
    </row>
    <row r="11" spans="1:1" x14ac:dyDescent="0.2">
      <c r="A11" s="2"/>
    </row>
    <row r="12" spans="1:1" x14ac:dyDescent="0.2">
      <c r="A12" s="2"/>
    </row>
    <row r="13" spans="1:1" x14ac:dyDescent="0.2">
      <c r="A13" s="2"/>
    </row>
    <row r="14" spans="1:1" x14ac:dyDescent="0.2">
      <c r="A14" s="2"/>
    </row>
    <row r="15" spans="1:1" x14ac:dyDescent="0.2">
      <c r="A15" s="2"/>
    </row>
    <row r="16" spans="1:1" x14ac:dyDescent="0.2">
      <c r="A16" s="2"/>
    </row>
    <row r="17" spans="1:5" x14ac:dyDescent="0.2">
      <c r="A17" s="2"/>
    </row>
    <row r="18" spans="1:5" x14ac:dyDescent="0.2">
      <c r="A18" s="2"/>
    </row>
    <row r="19" spans="1:5" x14ac:dyDescent="0.2">
      <c r="A19" s="2"/>
    </row>
    <row r="20" spans="1:5" x14ac:dyDescent="0.2">
      <c r="A20" s="2"/>
    </row>
    <row r="21" spans="1:5" x14ac:dyDescent="0.2">
      <c r="A21" s="2"/>
    </row>
    <row r="22" spans="1:5" x14ac:dyDescent="0.2">
      <c r="A22" s="2"/>
    </row>
    <row r="23" spans="1:5" x14ac:dyDescent="0.2">
      <c r="A23" s="2"/>
    </row>
    <row r="24" spans="1:5" x14ac:dyDescent="0.2">
      <c r="A24" s="2"/>
    </row>
    <row r="25" spans="1:5" x14ac:dyDescent="0.2">
      <c r="A25" s="2"/>
    </row>
    <row r="26" spans="1:5" x14ac:dyDescent="0.2">
      <c r="A26" s="2"/>
    </row>
    <row r="27" spans="1:5" x14ac:dyDescent="0.2">
      <c r="A27" s="2"/>
    </row>
    <row r="28" spans="1:5" x14ac:dyDescent="0.2">
      <c r="A28" s="2"/>
    </row>
    <row r="29" spans="1:5" x14ac:dyDescent="0.2">
      <c r="A29" s="2"/>
    </row>
    <row r="30" spans="1:5" x14ac:dyDescent="0.2">
      <c r="A30" s="2"/>
    </row>
    <row r="31" spans="1:5" x14ac:dyDescent="0.2">
      <c r="A31" s="2"/>
      <c r="E31" s="8"/>
    </row>
    <row r="32" spans="1:5" x14ac:dyDescent="0.2">
      <c r="A32" s="2"/>
      <c r="E32" s="8"/>
    </row>
    <row r="33" spans="1:5" x14ac:dyDescent="0.2">
      <c r="A33" s="2"/>
      <c r="E33" s="8"/>
    </row>
    <row r="34" spans="1:5" x14ac:dyDescent="0.2">
      <c r="A34" s="2"/>
      <c r="E34" s="8"/>
    </row>
    <row r="35" spans="1:5" x14ac:dyDescent="0.2">
      <c r="A35" s="2"/>
    </row>
    <row r="36" spans="1:5" x14ac:dyDescent="0.2">
      <c r="A36" s="2"/>
    </row>
    <row r="37" spans="1:5" x14ac:dyDescent="0.2">
      <c r="A37" s="2"/>
    </row>
    <row r="38" spans="1:5" x14ac:dyDescent="0.2">
      <c r="A38" s="2"/>
    </row>
    <row r="39" spans="1:5" x14ac:dyDescent="0.2">
      <c r="A39" s="2"/>
    </row>
    <row r="40" spans="1:5" x14ac:dyDescent="0.2">
      <c r="A40" s="2"/>
    </row>
    <row r="41" spans="1:5" x14ac:dyDescent="0.2">
      <c r="A41" s="2"/>
    </row>
    <row r="42" spans="1:5" x14ac:dyDescent="0.2">
      <c r="A42" s="2"/>
    </row>
    <row r="43" spans="1:5" x14ac:dyDescent="0.2">
      <c r="A43" s="2"/>
    </row>
    <row r="44" spans="1:5" x14ac:dyDescent="0.2">
      <c r="A44" s="2"/>
    </row>
    <row r="45" spans="1:5" x14ac:dyDescent="0.2">
      <c r="A45" s="2"/>
    </row>
    <row r="46" spans="1:5" x14ac:dyDescent="0.2">
      <c r="A46" s="2"/>
    </row>
    <row r="47" spans="1:5" x14ac:dyDescent="0.2">
      <c r="A47" s="2"/>
    </row>
    <row r="48" spans="1:5" x14ac:dyDescent="0.2">
      <c r="A48" s="2"/>
    </row>
    <row r="49" spans="1:2" x14ac:dyDescent="0.2">
      <c r="A49" s="2"/>
    </row>
    <row r="50" spans="1:2" x14ac:dyDescent="0.2">
      <c r="A50" s="2"/>
      <c r="B50" s="4"/>
    </row>
    <row r="51" spans="1:2" x14ac:dyDescent="0.2">
      <c r="A51" s="2"/>
      <c r="B51" s="4"/>
    </row>
    <row r="52" spans="1:2" x14ac:dyDescent="0.2">
      <c r="A52" s="2"/>
    </row>
    <row r="53" spans="1:2" x14ac:dyDescent="0.2">
      <c r="A53" s="2"/>
    </row>
    <row r="54" spans="1:2" x14ac:dyDescent="0.2">
      <c r="A54" s="2"/>
    </row>
    <row r="55" spans="1:2" x14ac:dyDescent="0.2">
      <c r="A55" s="2"/>
    </row>
    <row r="56" spans="1:2" x14ac:dyDescent="0.2">
      <c r="A56" s="2"/>
    </row>
    <row r="57" spans="1:2" x14ac:dyDescent="0.2">
      <c r="A57" s="2"/>
    </row>
    <row r="58" spans="1:2" x14ac:dyDescent="0.2">
      <c r="A58" s="2"/>
    </row>
    <row r="59" spans="1:2" x14ac:dyDescent="0.2">
      <c r="A59" s="2"/>
    </row>
    <row r="60" spans="1:2" x14ac:dyDescent="0.2">
      <c r="A60" s="2"/>
    </row>
    <row r="61" spans="1:2" x14ac:dyDescent="0.2">
      <c r="A61" s="2"/>
    </row>
    <row r="62" spans="1:2" x14ac:dyDescent="0.2">
      <c r="A62" s="2"/>
    </row>
    <row r="63" spans="1:2" x14ac:dyDescent="0.2">
      <c r="A63" s="2"/>
    </row>
    <row r="64" spans="1:2" x14ac:dyDescent="0.2">
      <c r="A64" s="2"/>
    </row>
    <row r="65" spans="1:2" x14ac:dyDescent="0.2">
      <c r="A65" s="2"/>
    </row>
    <row r="66" spans="1:2" x14ac:dyDescent="0.2">
      <c r="A66" s="2"/>
    </row>
    <row r="67" spans="1:2" x14ac:dyDescent="0.2">
      <c r="A67" s="2"/>
    </row>
    <row r="68" spans="1:2" x14ac:dyDescent="0.2">
      <c r="A68" s="2"/>
    </row>
    <row r="69" spans="1:2" x14ac:dyDescent="0.2">
      <c r="A69" s="2"/>
    </row>
    <row r="70" spans="1:2" x14ac:dyDescent="0.2">
      <c r="A70" s="2"/>
    </row>
    <row r="71" spans="1:2" x14ac:dyDescent="0.2">
      <c r="A71" s="2"/>
    </row>
    <row r="72" spans="1:2" x14ac:dyDescent="0.2">
      <c r="A72" s="2"/>
      <c r="B72" s="4"/>
    </row>
    <row r="73" spans="1:2" x14ac:dyDescent="0.2">
      <c r="A73" s="2"/>
    </row>
    <row r="74" spans="1:2" x14ac:dyDescent="0.2">
      <c r="A74" s="2"/>
    </row>
    <row r="75" spans="1:2" x14ac:dyDescent="0.2">
      <c r="A75" s="2"/>
    </row>
    <row r="76" spans="1:2" x14ac:dyDescent="0.2">
      <c r="A76" s="2"/>
    </row>
    <row r="77" spans="1:2" x14ac:dyDescent="0.2">
      <c r="A77" s="2"/>
    </row>
    <row r="78" spans="1:2" x14ac:dyDescent="0.2">
      <c r="A78" s="2"/>
      <c r="B78" s="4"/>
    </row>
    <row r="79" spans="1:2" x14ac:dyDescent="0.2">
      <c r="A79" s="2"/>
      <c r="B79" s="4"/>
    </row>
    <row r="80" spans="1:2" x14ac:dyDescent="0.2">
      <c r="A80" s="2"/>
      <c r="B80" s="4"/>
    </row>
    <row r="81" spans="1:2" x14ac:dyDescent="0.2">
      <c r="A81" s="2"/>
      <c r="B81" s="4"/>
    </row>
    <row r="82" spans="1:2" x14ac:dyDescent="0.2">
      <c r="A82" s="2"/>
      <c r="B82" s="4"/>
    </row>
    <row r="83" spans="1:2" x14ac:dyDescent="0.2">
      <c r="A83" s="2"/>
      <c r="B83" s="4"/>
    </row>
    <row r="84" spans="1:2" x14ac:dyDescent="0.2">
      <c r="A84" s="2"/>
      <c r="B84" s="4"/>
    </row>
    <row r="85" spans="1:2" x14ac:dyDescent="0.2">
      <c r="A85" s="2"/>
      <c r="B85" s="4"/>
    </row>
    <row r="86" spans="1:2" x14ac:dyDescent="0.2">
      <c r="A86" s="2"/>
      <c r="B86" s="4"/>
    </row>
    <row r="87" spans="1:2" x14ac:dyDescent="0.2">
      <c r="A87" s="2"/>
      <c r="B87" s="4"/>
    </row>
    <row r="88" spans="1:2" x14ac:dyDescent="0.2">
      <c r="A88" s="2"/>
      <c r="B88" s="4"/>
    </row>
    <row r="89" spans="1:2" x14ac:dyDescent="0.2">
      <c r="A89" s="2"/>
      <c r="B89" s="4"/>
    </row>
    <row r="90" spans="1:2" x14ac:dyDescent="0.2">
      <c r="A90" s="2"/>
      <c r="B90" s="4"/>
    </row>
    <row r="91" spans="1:2" x14ac:dyDescent="0.2">
      <c r="A91" s="2"/>
      <c r="B91" s="4"/>
    </row>
    <row r="92" spans="1:2" x14ac:dyDescent="0.2">
      <c r="A92" s="2"/>
      <c r="B92" s="4"/>
    </row>
    <row r="93" spans="1:2" x14ac:dyDescent="0.2">
      <c r="A93" s="2"/>
      <c r="B93" s="4"/>
    </row>
    <row r="94" spans="1:2" x14ac:dyDescent="0.2">
      <c r="A94" s="2"/>
      <c r="B94" s="4"/>
    </row>
    <row r="95" spans="1:2" x14ac:dyDescent="0.2">
      <c r="A95" s="2"/>
      <c r="B95" s="4"/>
    </row>
    <row r="96" spans="1:2" x14ac:dyDescent="0.2">
      <c r="A96" s="2"/>
      <c r="B96" s="4"/>
    </row>
    <row r="97" spans="1:3" x14ac:dyDescent="0.2">
      <c r="A97" s="2"/>
      <c r="B97" s="4"/>
      <c r="C97" s="4"/>
    </row>
    <row r="98" spans="1:3" x14ac:dyDescent="0.2">
      <c r="A98" s="2"/>
      <c r="B98" s="4"/>
      <c r="C98" s="4"/>
    </row>
    <row r="99" spans="1:3" x14ac:dyDescent="0.2">
      <c r="A99" s="2"/>
      <c r="B99" s="4"/>
      <c r="C99" s="4"/>
    </row>
    <row r="100" spans="1:3" x14ac:dyDescent="0.2">
      <c r="A100" s="2"/>
      <c r="B100" s="4"/>
      <c r="C100" s="4"/>
    </row>
    <row r="101" spans="1:3" x14ac:dyDescent="0.2">
      <c r="A101" s="2"/>
      <c r="B101" s="4"/>
      <c r="C101" s="4"/>
    </row>
    <row r="102" spans="1:3" x14ac:dyDescent="0.2">
      <c r="A102" s="2"/>
      <c r="B102" s="4"/>
      <c r="C102" s="4"/>
    </row>
    <row r="103" spans="1:3" x14ac:dyDescent="0.2">
      <c r="A103" s="2"/>
      <c r="B103" s="4"/>
      <c r="C103" s="4"/>
    </row>
    <row r="104" spans="1:3" x14ac:dyDescent="0.2">
      <c r="A104" s="2"/>
      <c r="B104" s="4"/>
      <c r="C104" s="4"/>
    </row>
    <row r="105" spans="1:3" x14ac:dyDescent="0.2">
      <c r="A105" s="2"/>
      <c r="B105" s="4"/>
      <c r="C105" s="4"/>
    </row>
    <row r="106" spans="1:3" x14ac:dyDescent="0.2">
      <c r="A106" s="2"/>
      <c r="B106" s="4"/>
      <c r="C106" s="4"/>
    </row>
    <row r="107" spans="1:3" x14ac:dyDescent="0.2">
      <c r="A107" s="2"/>
      <c r="B107" s="4"/>
      <c r="C107" s="4"/>
    </row>
    <row r="108" spans="1:3" x14ac:dyDescent="0.2">
      <c r="A108" s="2"/>
      <c r="B108" s="4"/>
      <c r="C108" s="4"/>
    </row>
    <row r="109" spans="1:3" x14ac:dyDescent="0.2">
      <c r="A109" s="2"/>
      <c r="B109" s="4"/>
      <c r="C109" s="4"/>
    </row>
    <row r="110" spans="1:3" x14ac:dyDescent="0.2">
      <c r="A110" s="2"/>
      <c r="B110" s="4"/>
      <c r="C110" s="4"/>
    </row>
    <row r="111" spans="1:3" x14ac:dyDescent="0.2">
      <c r="A111" s="2"/>
      <c r="B111" s="4"/>
    </row>
    <row r="112" spans="1:3" x14ac:dyDescent="0.2">
      <c r="A112" s="2"/>
      <c r="B112" s="4"/>
    </row>
    <row r="113" spans="1:2" x14ac:dyDescent="0.2">
      <c r="A113" s="2"/>
      <c r="B113" s="4"/>
    </row>
    <row r="114" spans="1:2" x14ac:dyDescent="0.2">
      <c r="A114" s="2"/>
      <c r="B114" s="4"/>
    </row>
    <row r="115" spans="1:2" x14ac:dyDescent="0.2">
      <c r="A115" s="2"/>
      <c r="B115" s="4"/>
    </row>
    <row r="116" spans="1:2" x14ac:dyDescent="0.2">
      <c r="A116" s="2"/>
      <c r="B116" s="4"/>
    </row>
    <row r="117" spans="1:2" x14ac:dyDescent="0.2">
      <c r="A117" s="2"/>
      <c r="B117" s="4"/>
    </row>
    <row r="118" spans="1:2" x14ac:dyDescent="0.2">
      <c r="A118" s="2"/>
      <c r="B118" s="4"/>
    </row>
    <row r="119" spans="1:2" x14ac:dyDescent="0.2">
      <c r="A119" s="2"/>
      <c r="B119" s="4"/>
    </row>
    <row r="120" spans="1:2" x14ac:dyDescent="0.2">
      <c r="A120" s="2"/>
      <c r="B120" s="4"/>
    </row>
    <row r="121" spans="1:2" x14ac:dyDescent="0.2">
      <c r="A121" s="2"/>
      <c r="B121" s="4"/>
    </row>
    <row r="122" spans="1:2" x14ac:dyDescent="0.2">
      <c r="A122" s="2"/>
      <c r="B122" s="4"/>
    </row>
    <row r="123" spans="1:2" x14ac:dyDescent="0.2">
      <c r="A123" s="2"/>
      <c r="B123" s="4"/>
    </row>
    <row r="124" spans="1:2" x14ac:dyDescent="0.2">
      <c r="A124" s="2"/>
      <c r="B124" s="4"/>
    </row>
    <row r="125" spans="1:2" x14ac:dyDescent="0.2">
      <c r="A125" s="2"/>
      <c r="B125" s="4"/>
    </row>
    <row r="126" spans="1:2" x14ac:dyDescent="0.2">
      <c r="A126" s="2"/>
      <c r="B126" s="4"/>
    </row>
    <row r="127" spans="1:2" x14ac:dyDescent="0.2">
      <c r="A127" s="2"/>
      <c r="B127" s="4"/>
    </row>
    <row r="128" spans="1:2" x14ac:dyDescent="0.2">
      <c r="A128" s="2"/>
      <c r="B128" s="4"/>
    </row>
    <row r="129" spans="1:5" x14ac:dyDescent="0.2">
      <c r="A129" s="2"/>
      <c r="B129" s="4"/>
    </row>
    <row r="130" spans="1:5" ht="15" x14ac:dyDescent="0.25">
      <c r="A130" s="17"/>
      <c r="B130" s="1"/>
      <c r="E130" s="1"/>
    </row>
    <row r="131" spans="1:5" x14ac:dyDescent="0.2">
      <c r="A131" s="2"/>
      <c r="B131" s="4"/>
    </row>
    <row r="132" spans="1:5" x14ac:dyDescent="0.2">
      <c r="A132" s="2"/>
      <c r="B132" s="4"/>
    </row>
    <row r="133" spans="1:5" x14ac:dyDescent="0.2">
      <c r="A133" s="2"/>
      <c r="B133" s="4"/>
    </row>
    <row r="134" spans="1:5" x14ac:dyDescent="0.2">
      <c r="A134" s="2"/>
      <c r="B134" s="4"/>
    </row>
    <row r="135" spans="1:5" x14ac:dyDescent="0.2">
      <c r="A135" s="2"/>
      <c r="B135" s="4"/>
    </row>
    <row r="136" spans="1:5" x14ac:dyDescent="0.2">
      <c r="A136" s="2"/>
      <c r="B136" s="4"/>
    </row>
    <row r="137" spans="1:5" x14ac:dyDescent="0.2">
      <c r="A137" s="2"/>
      <c r="B137" s="4"/>
    </row>
    <row r="138" spans="1:5" x14ac:dyDescent="0.2">
      <c r="A138" s="2"/>
      <c r="B138" s="4"/>
    </row>
    <row r="139" spans="1:5" x14ac:dyDescent="0.2">
      <c r="A139" s="2"/>
      <c r="B139" s="4"/>
    </row>
    <row r="140" spans="1:5" x14ac:dyDescent="0.2">
      <c r="A140" s="2"/>
      <c r="B140" s="4"/>
    </row>
    <row r="141" spans="1:5" x14ac:dyDescent="0.2">
      <c r="A141" s="2"/>
      <c r="B141" s="4"/>
    </row>
    <row r="142" spans="1:5" x14ac:dyDescent="0.2">
      <c r="A142" s="2"/>
      <c r="B142" s="4"/>
    </row>
    <row r="143" spans="1:5" x14ac:dyDescent="0.2">
      <c r="A143" s="2"/>
      <c r="B143" s="4"/>
    </row>
    <row r="144" spans="1:5" x14ac:dyDescent="0.2">
      <c r="A144" s="2"/>
      <c r="B144" s="4"/>
    </row>
    <row r="145" spans="1:2" x14ac:dyDescent="0.2">
      <c r="A145" s="2"/>
      <c r="B145" s="4"/>
    </row>
    <row r="146" spans="1:2" x14ac:dyDescent="0.2">
      <c r="A146" s="2"/>
      <c r="B146" s="4"/>
    </row>
    <row r="147" spans="1:2" x14ac:dyDescent="0.2">
      <c r="A147" s="2"/>
      <c r="B147" s="4"/>
    </row>
    <row r="148" spans="1:2" x14ac:dyDescent="0.2">
      <c r="A148" s="2"/>
      <c r="B148" s="4"/>
    </row>
    <row r="149" spans="1:2" x14ac:dyDescent="0.2">
      <c r="A149" s="2"/>
    </row>
    <row r="150" spans="1:2" x14ac:dyDescent="0.2">
      <c r="A150" s="2"/>
    </row>
    <row r="151" spans="1:2" x14ac:dyDescent="0.2">
      <c r="A151" s="2"/>
    </row>
    <row r="152" spans="1:2" x14ac:dyDescent="0.2">
      <c r="A152" s="2"/>
    </row>
    <row r="153" spans="1:2" x14ac:dyDescent="0.2">
      <c r="A153" s="2"/>
    </row>
    <row r="154" spans="1:2" x14ac:dyDescent="0.2">
      <c r="A154" s="2"/>
    </row>
    <row r="155" spans="1:2" x14ac:dyDescent="0.2">
      <c r="A155" s="2"/>
    </row>
    <row r="156" spans="1:2" x14ac:dyDescent="0.2">
      <c r="A156" s="2"/>
    </row>
    <row r="157" spans="1:2" x14ac:dyDescent="0.2">
      <c r="A157" s="2"/>
    </row>
    <row r="158" spans="1:2" x14ac:dyDescent="0.2">
      <c r="A158" s="2"/>
    </row>
    <row r="159" spans="1:2" x14ac:dyDescent="0.2">
      <c r="A159" s="2"/>
    </row>
    <row r="160" spans="1:2" x14ac:dyDescent="0.2">
      <c r="A160" s="2"/>
    </row>
    <row r="161" spans="1:1" x14ac:dyDescent="0.2">
      <c r="A161" s="2"/>
    </row>
    <row r="162" spans="1:1" x14ac:dyDescent="0.2">
      <c r="A162" s="2"/>
    </row>
    <row r="163" spans="1:1" x14ac:dyDescent="0.2">
      <c r="A163" s="2"/>
    </row>
    <row r="164" spans="1:1" x14ac:dyDescent="0.2">
      <c r="A164" s="2"/>
    </row>
    <row r="165" spans="1:1" x14ac:dyDescent="0.2">
      <c r="A165" s="2"/>
    </row>
    <row r="166" spans="1:1" x14ac:dyDescent="0.2">
      <c r="A166" s="2"/>
    </row>
    <row r="167" spans="1:1" x14ac:dyDescent="0.2">
      <c r="A167" s="2"/>
    </row>
    <row r="168" spans="1:1" x14ac:dyDescent="0.2">
      <c r="A168" s="2"/>
    </row>
    <row r="169" spans="1:1" x14ac:dyDescent="0.2">
      <c r="A169" s="2"/>
    </row>
    <row r="170" spans="1:1" x14ac:dyDescent="0.2">
      <c r="A170" s="2"/>
    </row>
    <row r="171" spans="1:1" x14ac:dyDescent="0.2">
      <c r="A171" s="2"/>
    </row>
    <row r="172" spans="1:1" x14ac:dyDescent="0.2">
      <c r="A172" s="2"/>
    </row>
    <row r="173" spans="1:1" x14ac:dyDescent="0.2">
      <c r="A173" s="2"/>
    </row>
    <row r="174" spans="1:1" x14ac:dyDescent="0.2">
      <c r="A174" s="2"/>
    </row>
    <row r="175" spans="1:1" x14ac:dyDescent="0.2">
      <c r="A175" s="2"/>
    </row>
    <row r="176" spans="1:1" x14ac:dyDescent="0.2">
      <c r="A176" s="2"/>
    </row>
    <row r="177" spans="1:2" x14ac:dyDescent="0.2">
      <c r="A177" s="2"/>
    </row>
    <row r="178" spans="1:2" x14ac:dyDescent="0.2">
      <c r="A178" s="2"/>
    </row>
    <row r="179" spans="1:2" x14ac:dyDescent="0.2">
      <c r="A179" s="2"/>
    </row>
    <row r="180" spans="1:2" x14ac:dyDescent="0.2">
      <c r="A180" s="2"/>
    </row>
    <row r="181" spans="1:2" x14ac:dyDescent="0.2">
      <c r="A181" s="2"/>
    </row>
    <row r="182" spans="1:2" x14ac:dyDescent="0.2">
      <c r="A182" s="2"/>
    </row>
    <row r="183" spans="1:2" x14ac:dyDescent="0.2">
      <c r="A183" s="2"/>
      <c r="B183" s="4"/>
    </row>
    <row r="184" spans="1:2" x14ac:dyDescent="0.2">
      <c r="A184" s="2"/>
      <c r="B184" s="4"/>
    </row>
    <row r="185" spans="1:2" x14ac:dyDescent="0.2">
      <c r="A185" s="2"/>
      <c r="B185" s="19"/>
    </row>
    <row r="186" spans="1:2" x14ac:dyDescent="0.2">
      <c r="A186" s="2"/>
      <c r="B186" s="19"/>
    </row>
    <row r="187" spans="1:2" x14ac:dyDescent="0.2">
      <c r="A187" s="2"/>
      <c r="B187" s="19"/>
    </row>
    <row r="188" spans="1:2" x14ac:dyDescent="0.2">
      <c r="A188" s="2"/>
      <c r="B188" s="19"/>
    </row>
    <row r="189" spans="1:2" x14ac:dyDescent="0.2">
      <c r="A189" s="2"/>
      <c r="B189" s="19"/>
    </row>
    <row r="190" spans="1:2" x14ac:dyDescent="0.2">
      <c r="A190" s="2"/>
      <c r="B190" s="19"/>
    </row>
    <row r="191" spans="1:2" x14ac:dyDescent="0.2">
      <c r="A191" s="2"/>
      <c r="B191" s="19"/>
    </row>
    <row r="192" spans="1:2" x14ac:dyDescent="0.2">
      <c r="A192" s="2"/>
      <c r="B192" s="19"/>
    </row>
    <row r="193" spans="1:2" x14ac:dyDescent="0.2">
      <c r="A193" s="2"/>
      <c r="B193" s="19"/>
    </row>
    <row r="194" spans="1:2" x14ac:dyDescent="0.2">
      <c r="A194" s="2"/>
      <c r="B194" s="19"/>
    </row>
    <row r="195" spans="1:2" x14ac:dyDescent="0.2">
      <c r="A195" s="2"/>
      <c r="B195" s="19"/>
    </row>
    <row r="196" spans="1:2" x14ac:dyDescent="0.2">
      <c r="A196" s="20"/>
      <c r="B196" s="19"/>
    </row>
    <row r="197" spans="1:2" x14ac:dyDescent="0.2">
      <c r="A197" s="20"/>
      <c r="B197" s="19"/>
    </row>
    <row r="198" spans="1:2" x14ac:dyDescent="0.2">
      <c r="A198" s="20"/>
      <c r="B198" s="19"/>
    </row>
    <row r="199" spans="1:2" x14ac:dyDescent="0.2">
      <c r="A199" s="20"/>
      <c r="B199" s="19"/>
    </row>
    <row r="200" spans="1:2" x14ac:dyDescent="0.2">
      <c r="A200" s="20"/>
      <c r="B200" s="19"/>
    </row>
    <row r="201" spans="1:2" x14ac:dyDescent="0.2">
      <c r="A201" s="20"/>
      <c r="B201" s="19"/>
    </row>
    <row r="202" spans="1:2" x14ac:dyDescent="0.2">
      <c r="A202" s="20"/>
      <c r="B202" s="19"/>
    </row>
    <row r="203" spans="1:2" x14ac:dyDescent="0.2">
      <c r="A203" s="20"/>
      <c r="B203" s="19"/>
    </row>
    <row r="204" spans="1:2" x14ac:dyDescent="0.2">
      <c r="A204" s="20"/>
      <c r="B204" s="19"/>
    </row>
    <row r="205" spans="1:2" x14ac:dyDescent="0.2">
      <c r="A205" s="20"/>
      <c r="B205" s="19"/>
    </row>
    <row r="206" spans="1:2" x14ac:dyDescent="0.2">
      <c r="A206" s="20"/>
      <c r="B206" s="19"/>
    </row>
    <row r="207" spans="1:2" x14ac:dyDescent="0.2">
      <c r="A207" s="20"/>
      <c r="B207" s="19"/>
    </row>
    <row r="208" spans="1:2" x14ac:dyDescent="0.2">
      <c r="A208" s="20"/>
      <c r="B208" s="19"/>
    </row>
    <row r="209" spans="1:2" x14ac:dyDescent="0.2">
      <c r="A209" s="20"/>
      <c r="B209" s="19"/>
    </row>
    <row r="210" spans="1:2" x14ac:dyDescent="0.2">
      <c r="A210" s="20"/>
      <c r="B210" s="19"/>
    </row>
    <row r="211" spans="1:2" x14ac:dyDescent="0.2">
      <c r="A211" s="20"/>
      <c r="B211" s="19"/>
    </row>
    <row r="212" spans="1:2" x14ac:dyDescent="0.2">
      <c r="A212" s="20"/>
      <c r="B212" s="19"/>
    </row>
    <row r="213" spans="1:2" x14ac:dyDescent="0.2">
      <c r="A213" s="20"/>
      <c r="B213" s="19"/>
    </row>
    <row r="214" spans="1:2" x14ac:dyDescent="0.2">
      <c r="A214" s="20"/>
      <c r="B214" s="19"/>
    </row>
    <row r="215" spans="1:2" x14ac:dyDescent="0.2">
      <c r="A215" s="20"/>
      <c r="B215" s="19"/>
    </row>
    <row r="216" spans="1:2" x14ac:dyDescent="0.2">
      <c r="A216" s="20"/>
      <c r="B216" s="19"/>
    </row>
    <row r="217" spans="1:2" x14ac:dyDescent="0.2">
      <c r="A217" s="20"/>
      <c r="B217" s="19"/>
    </row>
    <row r="218" spans="1:2" x14ac:dyDescent="0.2">
      <c r="A218" s="20"/>
      <c r="B218" s="19"/>
    </row>
    <row r="219" spans="1:2" x14ac:dyDescent="0.2">
      <c r="A219" s="20"/>
      <c r="B219" s="19"/>
    </row>
    <row r="220" spans="1:2" x14ac:dyDescent="0.2">
      <c r="A220" s="20"/>
      <c r="B220" s="19"/>
    </row>
    <row r="221" spans="1:2" x14ac:dyDescent="0.2">
      <c r="A221" s="20"/>
      <c r="B221" s="19"/>
    </row>
    <row r="222" spans="1:2" x14ac:dyDescent="0.2">
      <c r="A222" s="20"/>
      <c r="B222" s="19"/>
    </row>
    <row r="223" spans="1:2" x14ac:dyDescent="0.2">
      <c r="A223" s="20"/>
      <c r="B223" s="19"/>
    </row>
    <row r="224" spans="1:2" x14ac:dyDescent="0.2">
      <c r="A224" s="20"/>
      <c r="B224" s="19"/>
    </row>
    <row r="225" spans="1:2" x14ac:dyDescent="0.2">
      <c r="A225" s="20"/>
      <c r="B225" s="19"/>
    </row>
    <row r="226" spans="1:2" x14ac:dyDescent="0.2">
      <c r="A226" s="20"/>
      <c r="B226" s="19"/>
    </row>
    <row r="227" spans="1:2" x14ac:dyDescent="0.2">
      <c r="A227" s="20"/>
      <c r="B227" s="19"/>
    </row>
    <row r="229" spans="1:2" x14ac:dyDescent="0.2">
      <c r="A229" s="2"/>
    </row>
  </sheetData>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Werkbladen</vt:lpstr>
      </vt:variant>
      <vt:variant>
        <vt:i4>6</vt:i4>
      </vt:variant>
      <vt:variant>
        <vt:lpstr>Benoemde bereiken</vt:lpstr>
      </vt:variant>
      <vt:variant>
        <vt:i4>5</vt:i4>
      </vt:variant>
    </vt:vector>
  </HeadingPairs>
  <TitlesOfParts>
    <vt:vector size="11" baseType="lpstr">
      <vt:lpstr>Speed entry</vt:lpstr>
      <vt:lpstr>Totaal Raad</vt:lpstr>
      <vt:lpstr>Begr wijz Collge</vt:lpstr>
      <vt:lpstr>Grootboeknummers</vt:lpstr>
      <vt:lpstr>Kostensoorten</vt:lpstr>
      <vt:lpstr>Taken</vt:lpstr>
      <vt:lpstr>'Begr wijz Collge'!Afdrukbereik</vt:lpstr>
      <vt:lpstr>Grootboeknummers!Afdrukbereik</vt:lpstr>
      <vt:lpstr>Taken!Afdrukbereik</vt:lpstr>
      <vt:lpstr>'Totaal Raad'!Afdrukbereik</vt:lpstr>
      <vt:lpstr>'Begr wijz Collge'!Afdruktitels</vt:lpstr>
    </vt:vector>
  </TitlesOfParts>
  <Company>Gemeente Bergen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tester</dc:creator>
  <cp:lastModifiedBy>Selim Kucukbekmez</cp:lastModifiedBy>
  <cp:lastPrinted>2023-04-25T10:38:46Z</cp:lastPrinted>
  <dcterms:created xsi:type="dcterms:W3CDTF">2005-05-17T12:41:13Z</dcterms:created>
  <dcterms:modified xsi:type="dcterms:W3CDTF">2024-08-28T12:52:02Z</dcterms:modified>
</cp:coreProperties>
</file>